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autoCompressPictures="0"/>
  <bookViews>
    <workbookView xWindow="0" yWindow="0" windowWidth="23040" windowHeight="88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52" i="1" l="1"/>
  <c r="S152" i="1"/>
  <c r="R152" i="1"/>
  <c r="Q152" i="1"/>
  <c r="P152" i="1"/>
  <c r="O152" i="1"/>
  <c r="N152" i="1"/>
  <c r="T151" i="1"/>
  <c r="S151" i="1"/>
  <c r="R151" i="1"/>
  <c r="Q151" i="1"/>
  <c r="P151" i="1"/>
  <c r="O151" i="1"/>
  <c r="N151" i="1"/>
  <c r="T150" i="1"/>
  <c r="S150" i="1"/>
  <c r="R150" i="1"/>
  <c r="Q150" i="1"/>
  <c r="P150" i="1"/>
  <c r="O150" i="1"/>
  <c r="N150" i="1"/>
  <c r="T149" i="1"/>
  <c r="S149" i="1"/>
  <c r="R149" i="1"/>
  <c r="Q149" i="1"/>
  <c r="P149" i="1"/>
  <c r="O149" i="1"/>
  <c r="N149" i="1"/>
  <c r="T148" i="1"/>
  <c r="S148" i="1"/>
  <c r="R148" i="1"/>
  <c r="Q148" i="1"/>
  <c r="P148" i="1"/>
  <c r="O148" i="1"/>
  <c r="N148" i="1"/>
  <c r="T147" i="1"/>
  <c r="S147" i="1"/>
  <c r="R147" i="1"/>
  <c r="Q147" i="1"/>
  <c r="P147" i="1"/>
  <c r="O147" i="1"/>
  <c r="N147" i="1"/>
  <c r="M152" i="1"/>
  <c r="M151" i="1"/>
  <c r="M150" i="1"/>
  <c r="M149" i="1"/>
  <c r="M148" i="1"/>
  <c r="M147" i="1"/>
  <c r="T161" i="1"/>
  <c r="S161" i="1"/>
  <c r="R161" i="1"/>
  <c r="Q161" i="1"/>
  <c r="P161" i="1"/>
  <c r="O161" i="1"/>
  <c r="N161" i="1"/>
  <c r="M161" i="1"/>
  <c r="T160" i="1"/>
  <c r="S160" i="1"/>
  <c r="R160" i="1"/>
  <c r="Q160" i="1"/>
  <c r="P160" i="1"/>
  <c r="O160" i="1"/>
  <c r="N160" i="1"/>
  <c r="M160" i="1"/>
  <c r="T159" i="1"/>
  <c r="S159" i="1"/>
  <c r="R159" i="1"/>
  <c r="Q159" i="1"/>
  <c r="P159" i="1"/>
  <c r="O159" i="1"/>
  <c r="N159" i="1"/>
  <c r="M159" i="1"/>
  <c r="T158" i="1"/>
  <c r="S158" i="1"/>
  <c r="R158" i="1"/>
  <c r="Q158" i="1"/>
  <c r="P158" i="1"/>
  <c r="O158" i="1"/>
  <c r="N158" i="1"/>
  <c r="M158" i="1"/>
  <c r="T157" i="1"/>
  <c r="S157" i="1"/>
  <c r="R157" i="1"/>
  <c r="Q157" i="1"/>
  <c r="P157" i="1"/>
  <c r="O157" i="1"/>
  <c r="N157" i="1"/>
  <c r="M157" i="1"/>
  <c r="T156" i="1"/>
  <c r="S156" i="1"/>
  <c r="R156" i="1"/>
  <c r="Q156" i="1"/>
  <c r="P156" i="1"/>
  <c r="O156" i="1"/>
  <c r="N156" i="1"/>
  <c r="M156" i="1"/>
  <c r="T8" i="1"/>
  <c r="S8" i="1"/>
  <c r="R8" i="1"/>
  <c r="Q8" i="1"/>
  <c r="P8" i="1"/>
  <c r="O8" i="1"/>
  <c r="N8" i="1"/>
  <c r="T7" i="1"/>
  <c r="S7" i="1"/>
  <c r="R7" i="1"/>
  <c r="Q7" i="1"/>
  <c r="P7" i="1"/>
  <c r="O7" i="1"/>
  <c r="N7" i="1"/>
  <c r="T6" i="1"/>
  <c r="S6" i="1"/>
  <c r="R6" i="1"/>
  <c r="Q6" i="1"/>
  <c r="P6" i="1"/>
  <c r="O6" i="1"/>
  <c r="N6" i="1"/>
  <c r="T5" i="1"/>
  <c r="S5" i="1"/>
  <c r="R5" i="1"/>
  <c r="Q5" i="1"/>
  <c r="P5" i="1"/>
  <c r="O5" i="1"/>
  <c r="N5" i="1"/>
  <c r="T4" i="1"/>
  <c r="S4" i="1"/>
  <c r="R4" i="1"/>
  <c r="Q4" i="1"/>
  <c r="P4" i="1"/>
  <c r="O4" i="1"/>
  <c r="N4" i="1"/>
  <c r="T3" i="1"/>
  <c r="S3" i="1"/>
  <c r="R3" i="1"/>
  <c r="Q3" i="1"/>
  <c r="P3" i="1"/>
  <c r="O3" i="1"/>
  <c r="N3" i="1"/>
  <c r="M8" i="1"/>
  <c r="M7" i="1"/>
  <c r="M6" i="1"/>
  <c r="M5" i="1"/>
  <c r="M4" i="1"/>
  <c r="M3" i="1"/>
  <c r="M21" i="1"/>
  <c r="M20" i="1"/>
  <c r="M19" i="1"/>
  <c r="M18" i="1"/>
  <c r="M17" i="1"/>
  <c r="M16" i="1"/>
  <c r="T34" i="1"/>
  <c r="S34" i="1"/>
  <c r="R34" i="1"/>
  <c r="Q34" i="1"/>
  <c r="P34" i="1"/>
  <c r="O34" i="1"/>
  <c r="N34" i="1"/>
  <c r="T33" i="1"/>
  <c r="S33" i="1"/>
  <c r="R33" i="1"/>
  <c r="Q33" i="1"/>
  <c r="P33" i="1"/>
  <c r="O33" i="1"/>
  <c r="N33" i="1"/>
  <c r="T32" i="1"/>
  <c r="S32" i="1"/>
  <c r="R32" i="1"/>
  <c r="Q32" i="1"/>
  <c r="P32" i="1"/>
  <c r="O32" i="1"/>
  <c r="N32" i="1"/>
  <c r="T31" i="1"/>
  <c r="S31" i="1"/>
  <c r="R31" i="1"/>
  <c r="Q31" i="1"/>
  <c r="P31" i="1"/>
  <c r="O31" i="1"/>
  <c r="N31" i="1"/>
  <c r="T30" i="1"/>
  <c r="S30" i="1"/>
  <c r="R30" i="1"/>
  <c r="Q30" i="1"/>
  <c r="P30" i="1"/>
  <c r="O30" i="1"/>
  <c r="N30" i="1"/>
  <c r="T29" i="1"/>
  <c r="S29" i="1"/>
  <c r="R29" i="1"/>
  <c r="Q29" i="1"/>
  <c r="P29" i="1"/>
  <c r="O29" i="1"/>
  <c r="N29" i="1"/>
  <c r="M34" i="1"/>
  <c r="M33" i="1"/>
  <c r="M32" i="1"/>
  <c r="M31" i="1"/>
  <c r="M30" i="1"/>
  <c r="M29" i="1"/>
  <c r="T47" i="1"/>
  <c r="S47" i="1"/>
  <c r="R47" i="1"/>
  <c r="Q47" i="1"/>
  <c r="P47" i="1"/>
  <c r="O47" i="1"/>
  <c r="N47" i="1"/>
  <c r="T46" i="1"/>
  <c r="S46" i="1"/>
  <c r="R46" i="1"/>
  <c r="Q46" i="1"/>
  <c r="P46" i="1"/>
  <c r="O46" i="1"/>
  <c r="N46" i="1"/>
  <c r="T45" i="1"/>
  <c r="S45" i="1"/>
  <c r="R45" i="1"/>
  <c r="Q45" i="1"/>
  <c r="P45" i="1"/>
  <c r="O45" i="1"/>
  <c r="N45" i="1"/>
  <c r="T44" i="1"/>
  <c r="S44" i="1"/>
  <c r="R44" i="1"/>
  <c r="Q44" i="1"/>
  <c r="P44" i="1"/>
  <c r="O44" i="1"/>
  <c r="N44" i="1"/>
  <c r="T43" i="1"/>
  <c r="S43" i="1"/>
  <c r="R43" i="1"/>
  <c r="Q43" i="1"/>
  <c r="P43" i="1"/>
  <c r="O43" i="1"/>
  <c r="N43" i="1"/>
  <c r="T42" i="1"/>
  <c r="S42" i="1"/>
  <c r="R42" i="1"/>
  <c r="Q42" i="1"/>
  <c r="P42" i="1"/>
  <c r="O42" i="1"/>
  <c r="N42" i="1"/>
  <c r="M47" i="1"/>
  <c r="M46" i="1"/>
  <c r="M45" i="1"/>
  <c r="M44" i="1"/>
  <c r="M43" i="1"/>
  <c r="M42" i="1"/>
  <c r="T60" i="1"/>
  <c r="S60" i="1"/>
  <c r="R60" i="1"/>
  <c r="Q60" i="1"/>
  <c r="P60" i="1"/>
  <c r="O60" i="1"/>
  <c r="N60" i="1"/>
  <c r="T59" i="1"/>
  <c r="S59" i="1"/>
  <c r="R59" i="1"/>
  <c r="Q59" i="1"/>
  <c r="P59" i="1"/>
  <c r="O59" i="1"/>
  <c r="N59" i="1"/>
  <c r="T58" i="1"/>
  <c r="S58" i="1"/>
  <c r="R58" i="1"/>
  <c r="Q58" i="1"/>
  <c r="P58" i="1"/>
  <c r="O58" i="1"/>
  <c r="N58" i="1"/>
  <c r="T57" i="1"/>
  <c r="S57" i="1"/>
  <c r="R57" i="1"/>
  <c r="Q57" i="1"/>
  <c r="P57" i="1"/>
  <c r="O57" i="1"/>
  <c r="N57" i="1"/>
  <c r="T56" i="1"/>
  <c r="S56" i="1"/>
  <c r="R56" i="1"/>
  <c r="Q56" i="1"/>
  <c r="P56" i="1"/>
  <c r="O56" i="1"/>
  <c r="N56" i="1"/>
  <c r="T55" i="1"/>
  <c r="S55" i="1"/>
  <c r="R55" i="1"/>
  <c r="Q55" i="1"/>
  <c r="P55" i="1"/>
  <c r="O55" i="1"/>
  <c r="N55" i="1"/>
  <c r="M60" i="1"/>
  <c r="M59" i="1"/>
  <c r="M58" i="1"/>
  <c r="M57" i="1"/>
  <c r="M56" i="1"/>
  <c r="M55" i="1"/>
  <c r="T73" i="1"/>
  <c r="S73" i="1"/>
  <c r="R73" i="1"/>
  <c r="Q73" i="1"/>
  <c r="P73" i="1"/>
  <c r="O73" i="1"/>
  <c r="N73" i="1"/>
  <c r="T72" i="1"/>
  <c r="S72" i="1"/>
  <c r="R72" i="1"/>
  <c r="Q72" i="1"/>
  <c r="P72" i="1"/>
  <c r="O72" i="1"/>
  <c r="N72" i="1"/>
  <c r="T71" i="1"/>
  <c r="S71" i="1"/>
  <c r="R71" i="1"/>
  <c r="Q71" i="1"/>
  <c r="P71" i="1"/>
  <c r="O71" i="1"/>
  <c r="N71" i="1"/>
  <c r="T70" i="1"/>
  <c r="S70" i="1"/>
  <c r="R70" i="1"/>
  <c r="Q70" i="1"/>
  <c r="P70" i="1"/>
  <c r="O70" i="1"/>
  <c r="N70" i="1"/>
  <c r="T69" i="1"/>
  <c r="S69" i="1"/>
  <c r="R69" i="1"/>
  <c r="Q69" i="1"/>
  <c r="P69" i="1"/>
  <c r="O69" i="1"/>
  <c r="N69" i="1"/>
  <c r="T68" i="1"/>
  <c r="S68" i="1"/>
  <c r="R68" i="1"/>
  <c r="Q68" i="1"/>
  <c r="P68" i="1"/>
  <c r="O68" i="1"/>
  <c r="N68" i="1"/>
  <c r="M73" i="1"/>
  <c r="M72" i="1"/>
  <c r="M71" i="1"/>
  <c r="M70" i="1"/>
  <c r="M69" i="1"/>
  <c r="T86" i="1"/>
  <c r="S86" i="1"/>
  <c r="R86" i="1"/>
  <c r="Q86" i="1"/>
  <c r="P86" i="1"/>
  <c r="O86" i="1"/>
  <c r="N86" i="1"/>
  <c r="T85" i="1"/>
  <c r="S85" i="1"/>
  <c r="R85" i="1"/>
  <c r="Q85" i="1"/>
  <c r="P85" i="1"/>
  <c r="O85" i="1"/>
  <c r="N85" i="1"/>
  <c r="T84" i="1"/>
  <c r="S84" i="1"/>
  <c r="R84" i="1"/>
  <c r="Q84" i="1"/>
  <c r="P84" i="1"/>
  <c r="O84" i="1"/>
  <c r="N84" i="1"/>
  <c r="T83" i="1"/>
  <c r="S83" i="1"/>
  <c r="R83" i="1"/>
  <c r="Q83" i="1"/>
  <c r="P83" i="1"/>
  <c r="O83" i="1"/>
  <c r="N83" i="1"/>
  <c r="T82" i="1"/>
  <c r="S82" i="1"/>
  <c r="R82" i="1"/>
  <c r="Q82" i="1"/>
  <c r="P82" i="1"/>
  <c r="O82" i="1"/>
  <c r="N82" i="1"/>
  <c r="T81" i="1"/>
  <c r="S81" i="1"/>
  <c r="R81" i="1"/>
  <c r="Q81" i="1"/>
  <c r="P81" i="1"/>
  <c r="O81" i="1"/>
  <c r="N81" i="1"/>
  <c r="M68" i="1"/>
  <c r="M86" i="1"/>
  <c r="M85" i="1"/>
  <c r="M84" i="1"/>
  <c r="M83" i="1"/>
  <c r="M82" i="1"/>
  <c r="M81" i="1"/>
  <c r="M99" i="1"/>
  <c r="M98" i="1"/>
  <c r="M97" i="1"/>
  <c r="M96" i="1"/>
  <c r="M95" i="1"/>
  <c r="M94" i="1"/>
  <c r="T112" i="1"/>
  <c r="S112" i="1"/>
  <c r="R112" i="1"/>
  <c r="Q112" i="1"/>
  <c r="P112" i="1"/>
  <c r="O112" i="1"/>
  <c r="N112" i="1"/>
  <c r="T111" i="1"/>
  <c r="S111" i="1"/>
  <c r="R111" i="1"/>
  <c r="Q111" i="1"/>
  <c r="P111" i="1"/>
  <c r="O111" i="1"/>
  <c r="N111" i="1"/>
  <c r="T110" i="1"/>
  <c r="S110" i="1"/>
  <c r="R110" i="1"/>
  <c r="Q110" i="1"/>
  <c r="P110" i="1"/>
  <c r="O110" i="1"/>
  <c r="N110" i="1"/>
  <c r="T109" i="1"/>
  <c r="S109" i="1"/>
  <c r="R109" i="1"/>
  <c r="Q109" i="1"/>
  <c r="P109" i="1"/>
  <c r="O109" i="1"/>
  <c r="N109" i="1"/>
  <c r="T108" i="1"/>
  <c r="S108" i="1"/>
  <c r="R108" i="1"/>
  <c r="Q108" i="1"/>
  <c r="P108" i="1"/>
  <c r="O108" i="1"/>
  <c r="N108" i="1"/>
  <c r="T107" i="1"/>
  <c r="S107" i="1"/>
  <c r="R107" i="1"/>
  <c r="Q107" i="1"/>
  <c r="P107" i="1"/>
  <c r="O107" i="1"/>
  <c r="N107" i="1"/>
  <c r="M112" i="1"/>
  <c r="M111" i="1"/>
  <c r="M110" i="1"/>
  <c r="M109" i="1"/>
  <c r="M108" i="1"/>
  <c r="M107" i="1"/>
  <c r="T125" i="1"/>
  <c r="S125" i="1"/>
  <c r="R125" i="1"/>
  <c r="Q125" i="1"/>
  <c r="P125" i="1"/>
  <c r="O125" i="1"/>
  <c r="N125" i="1"/>
  <c r="T124" i="1"/>
  <c r="S124" i="1"/>
  <c r="R124" i="1"/>
  <c r="Q124" i="1"/>
  <c r="P124" i="1"/>
  <c r="O124" i="1"/>
  <c r="N124" i="1"/>
  <c r="T123" i="1"/>
  <c r="S123" i="1"/>
  <c r="R123" i="1"/>
  <c r="Q123" i="1"/>
  <c r="P123" i="1"/>
  <c r="O123" i="1"/>
  <c r="N123" i="1"/>
  <c r="T122" i="1"/>
  <c r="S122" i="1"/>
  <c r="R122" i="1"/>
  <c r="Q122" i="1"/>
  <c r="P122" i="1"/>
  <c r="O122" i="1"/>
  <c r="N122" i="1"/>
  <c r="T121" i="1"/>
  <c r="S121" i="1"/>
  <c r="R121" i="1"/>
  <c r="Q121" i="1"/>
  <c r="P121" i="1"/>
  <c r="O121" i="1"/>
  <c r="N121" i="1"/>
  <c r="T120" i="1"/>
  <c r="S120" i="1"/>
  <c r="R120" i="1"/>
  <c r="Q120" i="1"/>
  <c r="P120" i="1"/>
  <c r="O120" i="1"/>
  <c r="N120" i="1"/>
  <c r="M125" i="1"/>
  <c r="M124" i="1"/>
  <c r="M123" i="1"/>
  <c r="M122" i="1"/>
  <c r="M121" i="1"/>
  <c r="M120" i="1"/>
  <c r="T138" i="1"/>
  <c r="S138" i="1"/>
  <c r="R138" i="1"/>
  <c r="Q138" i="1"/>
  <c r="P138" i="1"/>
  <c r="O138" i="1"/>
  <c r="N138" i="1"/>
  <c r="T137" i="1"/>
  <c r="S137" i="1"/>
  <c r="R137" i="1"/>
  <c r="Q137" i="1"/>
  <c r="P137" i="1"/>
  <c r="O137" i="1"/>
  <c r="N137" i="1"/>
  <c r="T136" i="1"/>
  <c r="S136" i="1"/>
  <c r="R136" i="1"/>
  <c r="Q136" i="1"/>
  <c r="P136" i="1"/>
  <c r="O136" i="1"/>
  <c r="N136" i="1"/>
  <c r="T135" i="1"/>
  <c r="S135" i="1"/>
  <c r="R135" i="1"/>
  <c r="Q135" i="1"/>
  <c r="P135" i="1"/>
  <c r="O135" i="1"/>
  <c r="N135" i="1"/>
  <c r="T134" i="1"/>
  <c r="S134" i="1"/>
  <c r="R134" i="1"/>
  <c r="Q134" i="1"/>
  <c r="P134" i="1"/>
  <c r="O134" i="1"/>
  <c r="N134" i="1"/>
  <c r="T133" i="1"/>
  <c r="S133" i="1"/>
  <c r="R133" i="1"/>
  <c r="Q133" i="1"/>
  <c r="P133" i="1"/>
  <c r="O133" i="1"/>
  <c r="N133" i="1"/>
  <c r="M138" i="1"/>
  <c r="M137" i="1"/>
  <c r="M136" i="1"/>
  <c r="M135" i="1"/>
  <c r="M134" i="1"/>
  <c r="M133" i="1"/>
  <c r="S21" i="1"/>
  <c r="T21" i="1"/>
  <c r="R21" i="1"/>
  <c r="Q21" i="1"/>
  <c r="P21" i="1"/>
  <c r="O21" i="1"/>
  <c r="N21" i="1"/>
  <c r="S20" i="1"/>
  <c r="T20" i="1"/>
  <c r="R20" i="1"/>
  <c r="Q20" i="1"/>
  <c r="P20" i="1"/>
  <c r="O20" i="1"/>
  <c r="N20" i="1"/>
  <c r="S19" i="1"/>
  <c r="T19" i="1"/>
  <c r="R19" i="1"/>
  <c r="Q19" i="1"/>
  <c r="P19" i="1"/>
  <c r="O19" i="1"/>
  <c r="N19" i="1"/>
  <c r="S18" i="1"/>
  <c r="T18" i="1"/>
  <c r="R18" i="1"/>
  <c r="Q18" i="1"/>
  <c r="P18" i="1"/>
  <c r="O18" i="1"/>
  <c r="N18" i="1"/>
  <c r="S17" i="1"/>
  <c r="T17" i="1"/>
  <c r="R17" i="1"/>
  <c r="Q17" i="1"/>
  <c r="P17" i="1"/>
  <c r="O17" i="1"/>
  <c r="N17" i="1"/>
  <c r="S16" i="1"/>
  <c r="T16" i="1"/>
  <c r="R16" i="1"/>
  <c r="Q16" i="1"/>
  <c r="P16" i="1"/>
  <c r="O16" i="1"/>
  <c r="N16" i="1"/>
  <c r="S99" i="1"/>
  <c r="T99" i="1"/>
  <c r="R99" i="1"/>
  <c r="Q99" i="1"/>
  <c r="P99" i="1"/>
  <c r="O99" i="1"/>
  <c r="N99" i="1"/>
  <c r="S98" i="1"/>
  <c r="T98" i="1"/>
  <c r="R98" i="1"/>
  <c r="Q98" i="1"/>
  <c r="P98" i="1"/>
  <c r="O98" i="1"/>
  <c r="N98" i="1"/>
  <c r="S97" i="1"/>
  <c r="T97" i="1"/>
  <c r="R97" i="1"/>
  <c r="Q97" i="1"/>
  <c r="P97" i="1"/>
  <c r="O97" i="1"/>
  <c r="N97" i="1"/>
  <c r="S96" i="1"/>
  <c r="T96" i="1"/>
  <c r="R96" i="1"/>
  <c r="Q96" i="1"/>
  <c r="P96" i="1"/>
  <c r="O96" i="1"/>
  <c r="N96" i="1"/>
  <c r="S95" i="1"/>
  <c r="T95" i="1"/>
  <c r="R95" i="1"/>
  <c r="Q95" i="1"/>
  <c r="P95" i="1"/>
  <c r="O95" i="1"/>
  <c r="N95" i="1"/>
  <c r="S94" i="1"/>
  <c r="T94" i="1"/>
  <c r="R94" i="1"/>
  <c r="Q94" i="1"/>
  <c r="P94" i="1"/>
  <c r="O94" i="1"/>
  <c r="N94" i="1"/>
</calcChain>
</file>

<file path=xl/sharedStrings.xml><?xml version="1.0" encoding="utf-8"?>
<sst xmlns="http://schemas.openxmlformats.org/spreadsheetml/2006/main" count="206" uniqueCount="30">
  <si>
    <t>Temperature</t>
  </si>
  <si>
    <t>Chaffin</t>
  </si>
  <si>
    <t>Hooper</t>
  </si>
  <si>
    <t>Peaksview</t>
  </si>
  <si>
    <t>Rock Castle</t>
  </si>
  <si>
    <t>Dreaming</t>
  </si>
  <si>
    <t>Hollins Mill</t>
  </si>
  <si>
    <t>Tomahawk</t>
  </si>
  <si>
    <t>Judith</t>
  </si>
  <si>
    <t>pH</t>
  </si>
  <si>
    <t>Cond</t>
  </si>
  <si>
    <t>DO</t>
  </si>
  <si>
    <t>NO3</t>
  </si>
  <si>
    <t>TP</t>
  </si>
  <si>
    <t>FBI</t>
  </si>
  <si>
    <t>EPT</t>
  </si>
  <si>
    <t>PMA</t>
  </si>
  <si>
    <t>IBI Macros</t>
  </si>
  <si>
    <t>IBI Fish</t>
  </si>
  <si>
    <t xml:space="preserve">* Water Was Very Muddy this year.  </t>
  </si>
  <si>
    <t>E. Coli</t>
  </si>
  <si>
    <t>DNM</t>
  </si>
  <si>
    <t>USM</t>
  </si>
  <si>
    <t>Q1</t>
  </si>
  <si>
    <t>median</t>
  </si>
  <si>
    <t>Q3</t>
  </si>
  <si>
    <t>min</t>
  </si>
  <si>
    <t>max</t>
  </si>
  <si>
    <t>Avg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</si>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</sst>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abSelected="1" workbookViewId="0">
      <pane ySplit="1" topLeftCell="A2" activePane="bottomLeft" state="frozen"/>
      <selection pane="bottomLeft" activeCell="L2" sqref="L2"/>
    </sheetView>
  </sheetViews>
  <sheetFormatPr baseColWidth="10" defaultColWidth="8.83203125" defaultRowHeight="14" x14ac:dyDescent="0"/>
  <cols>
    <col min="1" max="1" width="11.83203125" customWidth="1"/>
    <col min="14" max="14" width="8.6640625" customWidth="1"/>
  </cols>
  <sheetData>
    <row r="1" spans="1:20">
      <c r="B1" t="s">
        <v>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6</v>
      </c>
      <c r="M1" t="s">
        <v>8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7</v>
      </c>
      <c r="T1" t="s">
        <v>6</v>
      </c>
    </row>
    <row r="2" spans="1:20">
      <c r="A2" t="s">
        <v>0</v>
      </c>
    </row>
    <row r="3" spans="1:20">
      <c r="A3">
        <v>2004</v>
      </c>
      <c r="C3" s="1">
        <v>10.7</v>
      </c>
      <c r="D3" s="1">
        <v>16.18</v>
      </c>
      <c r="E3" s="1">
        <v>13.93</v>
      </c>
      <c r="F3" s="1">
        <v>20.5</v>
      </c>
      <c r="G3" s="1">
        <v>18.3</v>
      </c>
      <c r="H3" s="1"/>
      <c r="I3" s="1">
        <v>16.7</v>
      </c>
      <c r="L3" t="s">
        <v>28</v>
      </c>
      <c r="M3" s="1">
        <f>AVERAGE(B3:B14)</f>
        <v>13.673333333333334</v>
      </c>
      <c r="N3" s="1">
        <f t="shared" ref="N3:T3" si="0">AVERAGE(C3:C14)</f>
        <v>15.493636363636364</v>
      </c>
      <c r="O3" s="1">
        <f t="shared" si="0"/>
        <v>16.574545454545458</v>
      </c>
      <c r="P3" s="1">
        <f t="shared" si="0"/>
        <v>15.255454545454546</v>
      </c>
      <c r="Q3" s="1">
        <f t="shared" si="0"/>
        <v>16.896363636363638</v>
      </c>
      <c r="R3" s="1">
        <f t="shared" si="0"/>
        <v>16.08818181818182</v>
      </c>
      <c r="S3" s="1">
        <f t="shared" si="0"/>
        <v>16.622857142857139</v>
      </c>
      <c r="T3" s="1">
        <f t="shared" si="0"/>
        <v>14.906363636363636</v>
      </c>
    </row>
    <row r="4" spans="1:20">
      <c r="A4">
        <v>2005</v>
      </c>
      <c r="C4" s="1">
        <v>8.99</v>
      </c>
      <c r="D4" s="1">
        <v>11.8</v>
      </c>
      <c r="E4" s="1">
        <v>9.9</v>
      </c>
      <c r="F4" s="1">
        <v>10.8</v>
      </c>
      <c r="G4" s="1">
        <v>9.9</v>
      </c>
      <c r="H4" s="1"/>
      <c r="I4" s="1">
        <v>10.1</v>
      </c>
      <c r="L4" t="s">
        <v>26</v>
      </c>
      <c r="M4" s="1">
        <f>MIN(B3:B14)</f>
        <v>11.23</v>
      </c>
      <c r="N4" s="1">
        <f t="shared" ref="N4:T4" si="1">MIN(C3:C14)</f>
        <v>8.99</v>
      </c>
      <c r="O4" s="1">
        <f t="shared" si="1"/>
        <v>10.5</v>
      </c>
      <c r="P4" s="1">
        <f t="shared" si="1"/>
        <v>9.9</v>
      </c>
      <c r="Q4" s="1">
        <f t="shared" si="1"/>
        <v>10.8</v>
      </c>
      <c r="R4" s="1">
        <f t="shared" si="1"/>
        <v>9.9</v>
      </c>
      <c r="S4" s="1">
        <f t="shared" si="1"/>
        <v>13.6</v>
      </c>
      <c r="T4" s="1">
        <f t="shared" si="1"/>
        <v>10.1</v>
      </c>
    </row>
    <row r="5" spans="1:20">
      <c r="A5">
        <v>2006</v>
      </c>
      <c r="C5" s="1">
        <v>16.100000000000001</v>
      </c>
      <c r="D5" s="1">
        <v>17.399999999999999</v>
      </c>
      <c r="E5" s="1">
        <v>15.9</v>
      </c>
      <c r="F5" s="1">
        <v>18.2</v>
      </c>
      <c r="G5" s="1">
        <v>17.2</v>
      </c>
      <c r="H5" s="1"/>
      <c r="I5" s="1">
        <v>13.5</v>
      </c>
      <c r="L5" t="s">
        <v>27</v>
      </c>
      <c r="M5" s="1">
        <f>MAX(B3:B14)</f>
        <v>15.83</v>
      </c>
      <c r="N5" s="1">
        <f t="shared" ref="N5:T5" si="2">MAX(C3:C14)</f>
        <v>26</v>
      </c>
      <c r="O5" s="1">
        <f t="shared" si="2"/>
        <v>28.5</v>
      </c>
      <c r="P5" s="1">
        <f t="shared" si="2"/>
        <v>21.2</v>
      </c>
      <c r="Q5" s="1">
        <f t="shared" si="2"/>
        <v>21.5</v>
      </c>
      <c r="R5" s="1">
        <f t="shared" si="2"/>
        <v>21.5</v>
      </c>
      <c r="S5" s="1">
        <f t="shared" si="2"/>
        <v>20</v>
      </c>
      <c r="T5" s="1">
        <f t="shared" si="2"/>
        <v>20.399999999999999</v>
      </c>
    </row>
    <row r="6" spans="1:20">
      <c r="A6">
        <v>2008</v>
      </c>
      <c r="C6" s="1">
        <v>9.1</v>
      </c>
      <c r="D6" s="1">
        <v>10.5</v>
      </c>
      <c r="E6" s="1">
        <v>15</v>
      </c>
      <c r="F6" s="1">
        <v>18.8</v>
      </c>
      <c r="G6" s="1">
        <v>10.15</v>
      </c>
      <c r="H6" s="1"/>
      <c r="I6" s="1">
        <v>13.8</v>
      </c>
      <c r="L6" t="s">
        <v>24</v>
      </c>
      <c r="M6" s="1">
        <f>MEDIAN(B3:B14)</f>
        <v>13.96</v>
      </c>
      <c r="N6" s="1">
        <f t="shared" ref="N6:T6" si="3">MEDIAN(C3:C14)</f>
        <v>16.100000000000001</v>
      </c>
      <c r="O6" s="1">
        <f t="shared" si="3"/>
        <v>16.18</v>
      </c>
      <c r="P6" s="1">
        <f t="shared" si="3"/>
        <v>15</v>
      </c>
      <c r="Q6" s="1">
        <f t="shared" si="3"/>
        <v>17.3</v>
      </c>
      <c r="R6" s="1">
        <f t="shared" si="3"/>
        <v>17</v>
      </c>
      <c r="S6" s="1">
        <f t="shared" si="3"/>
        <v>16.399999999999999</v>
      </c>
      <c r="T6" s="1">
        <f t="shared" si="3"/>
        <v>14.2</v>
      </c>
    </row>
    <row r="7" spans="1:20">
      <c r="A7">
        <v>2009</v>
      </c>
      <c r="C7" s="1">
        <v>16.399999999999999</v>
      </c>
      <c r="D7" s="1">
        <v>16.399999999999999</v>
      </c>
      <c r="E7" s="1">
        <v>12.6</v>
      </c>
      <c r="F7" s="1">
        <v>15.7</v>
      </c>
      <c r="G7" s="1">
        <v>14.3</v>
      </c>
      <c r="H7" s="1">
        <v>13.6</v>
      </c>
      <c r="I7" s="1">
        <v>14.2</v>
      </c>
      <c r="L7" t="s">
        <v>23</v>
      </c>
      <c r="M7" s="1">
        <f>QUARTILE(B3:B14,1)</f>
        <v>12.595000000000001</v>
      </c>
      <c r="N7" s="1">
        <f t="shared" ref="N7:T7" si="4">QUARTILE(C3:C14,1)</f>
        <v>12.07</v>
      </c>
      <c r="O7" s="1">
        <f t="shared" si="4"/>
        <v>12.98</v>
      </c>
      <c r="P7" s="1">
        <f t="shared" si="4"/>
        <v>13.805</v>
      </c>
      <c r="Q7" s="1">
        <f t="shared" si="4"/>
        <v>15.285</v>
      </c>
      <c r="R7" s="1">
        <f t="shared" si="4"/>
        <v>14.555</v>
      </c>
      <c r="S7" s="1">
        <f t="shared" si="4"/>
        <v>15.004999999999999</v>
      </c>
      <c r="T7" s="1">
        <f t="shared" si="4"/>
        <v>13.6</v>
      </c>
    </row>
    <row r="8" spans="1:20">
      <c r="A8">
        <v>2010</v>
      </c>
      <c r="C8" s="1">
        <v>18.399999999999999</v>
      </c>
      <c r="D8" s="1">
        <v>21.7</v>
      </c>
      <c r="E8" s="1">
        <v>19.2</v>
      </c>
      <c r="F8" s="1">
        <v>13.8</v>
      </c>
      <c r="G8" s="1">
        <v>19.2</v>
      </c>
      <c r="H8" s="1">
        <v>20</v>
      </c>
      <c r="I8" s="1">
        <v>13.7</v>
      </c>
      <c r="L8" t="s">
        <v>25</v>
      </c>
      <c r="M8" s="1">
        <f>QUARTILE(B3:B14,3)</f>
        <v>14.895</v>
      </c>
      <c r="N8" s="1">
        <f t="shared" ref="N8:T8" si="5">QUARTILE(C3:C14,3)</f>
        <v>17.799999999999997</v>
      </c>
      <c r="O8" s="1">
        <f t="shared" si="5"/>
        <v>17.95</v>
      </c>
      <c r="P8" s="1">
        <f t="shared" si="5"/>
        <v>16.45</v>
      </c>
      <c r="Q8" s="1">
        <f t="shared" si="5"/>
        <v>18.5</v>
      </c>
      <c r="R8" s="1">
        <f t="shared" si="5"/>
        <v>18.055</v>
      </c>
      <c r="S8" s="1">
        <f t="shared" si="5"/>
        <v>18.175000000000001</v>
      </c>
      <c r="T8" s="1">
        <f t="shared" si="5"/>
        <v>16.7</v>
      </c>
    </row>
    <row r="9" spans="1:20">
      <c r="A9">
        <v>2011</v>
      </c>
      <c r="C9" s="1"/>
      <c r="D9" s="1"/>
      <c r="E9" s="1"/>
      <c r="F9" s="1"/>
      <c r="G9" s="1"/>
      <c r="H9" s="1"/>
      <c r="I9" s="1"/>
    </row>
    <row r="10" spans="1:20">
      <c r="A10">
        <v>2012</v>
      </c>
      <c r="C10" s="1">
        <v>17.2</v>
      </c>
      <c r="D10" s="1">
        <v>18.5</v>
      </c>
      <c r="E10" s="1">
        <v>17</v>
      </c>
      <c r="F10" s="1">
        <v>17.3</v>
      </c>
      <c r="G10" s="1">
        <v>16.8</v>
      </c>
      <c r="H10" s="1">
        <v>15.9</v>
      </c>
      <c r="I10" s="1">
        <v>16.7</v>
      </c>
    </row>
    <row r="11" spans="1:20">
      <c r="A11">
        <v>2013</v>
      </c>
      <c r="C11" s="1">
        <v>26</v>
      </c>
      <c r="D11" s="1">
        <v>28.5</v>
      </c>
      <c r="E11" s="1">
        <v>21.2</v>
      </c>
      <c r="F11" s="1">
        <v>21.5</v>
      </c>
      <c r="G11" s="1">
        <v>21.5</v>
      </c>
      <c r="H11" s="1">
        <v>19.5</v>
      </c>
      <c r="I11" s="1">
        <v>20.399999999999999</v>
      </c>
    </row>
    <row r="12" spans="1:20">
      <c r="A12">
        <v>2015</v>
      </c>
      <c r="B12" s="1">
        <v>15.83</v>
      </c>
      <c r="C12" s="1">
        <v>14.79</v>
      </c>
      <c r="D12" s="1">
        <v>11.55</v>
      </c>
      <c r="E12" s="1">
        <v>15.39</v>
      </c>
      <c r="F12" s="1">
        <v>16.579999999999998</v>
      </c>
      <c r="G12" s="1">
        <v>17</v>
      </c>
      <c r="H12" s="1">
        <v>16.850000000000001</v>
      </c>
      <c r="I12" s="1">
        <v>16.75</v>
      </c>
    </row>
    <row r="13" spans="1:20">
      <c r="A13">
        <v>2016</v>
      </c>
      <c r="B13" s="1">
        <v>11.23</v>
      </c>
      <c r="C13" s="1">
        <v>13.44</v>
      </c>
      <c r="D13" s="1">
        <v>14.16</v>
      </c>
      <c r="E13" s="1">
        <v>13.68</v>
      </c>
      <c r="F13" s="1">
        <v>14.87</v>
      </c>
      <c r="G13" s="1">
        <v>14.81</v>
      </c>
      <c r="H13" s="1">
        <v>14.11</v>
      </c>
      <c r="I13" s="1">
        <v>12.89</v>
      </c>
    </row>
    <row r="14" spans="1:20">
      <c r="A14">
        <v>2017</v>
      </c>
      <c r="B14" s="1">
        <v>13.96</v>
      </c>
      <c r="C14" s="1">
        <v>19.309999999999999</v>
      </c>
      <c r="D14" s="1">
        <v>15.63</v>
      </c>
      <c r="E14" s="1">
        <v>14.01</v>
      </c>
      <c r="F14" s="1">
        <v>17.809999999999999</v>
      </c>
      <c r="G14" s="1">
        <v>17.809999999999999</v>
      </c>
      <c r="H14" s="1">
        <v>16.399999999999999</v>
      </c>
      <c r="I14" s="1">
        <v>15.23</v>
      </c>
    </row>
    <row r="15" spans="1:20">
      <c r="A15" t="s">
        <v>9</v>
      </c>
      <c r="C15" s="1"/>
      <c r="D15" s="1"/>
      <c r="E15" s="1"/>
      <c r="F15" s="1"/>
      <c r="G15" s="1"/>
      <c r="H15" s="1"/>
      <c r="I15" s="1"/>
      <c r="M15" t="s">
        <v>8</v>
      </c>
      <c r="N15" t="s">
        <v>1</v>
      </c>
      <c r="O15" t="s">
        <v>2</v>
      </c>
      <c r="P15" t="s">
        <v>3</v>
      </c>
      <c r="Q15" t="s">
        <v>4</v>
      </c>
      <c r="R15" t="s">
        <v>5</v>
      </c>
      <c r="S15" t="s">
        <v>7</v>
      </c>
      <c r="T15" t="s">
        <v>6</v>
      </c>
    </row>
    <row r="16" spans="1:20">
      <c r="A16">
        <v>2004</v>
      </c>
      <c r="C16" s="1">
        <v>7.7</v>
      </c>
      <c r="D16" s="1">
        <v>7.69</v>
      </c>
      <c r="E16" s="1">
        <v>7.63</v>
      </c>
      <c r="F16" s="1">
        <v>8.64</v>
      </c>
      <c r="G16" s="1">
        <v>7.51</v>
      </c>
      <c r="H16" s="1"/>
      <c r="I16" s="1">
        <v>8.1</v>
      </c>
      <c r="L16" t="s">
        <v>28</v>
      </c>
      <c r="M16" s="1">
        <f>AVERAGE(B16:B27)</f>
        <v>7.2266666666666666</v>
      </c>
      <c r="N16" s="1">
        <f>AVERAGE(C16:C26)</f>
        <v>6.9754545454545447</v>
      </c>
      <c r="O16" s="1">
        <f t="shared" ref="O16" si="6">AVERAGE(D16:D26)</f>
        <v>7.297272727272726</v>
      </c>
      <c r="P16" s="1">
        <f t="shared" ref="P16" si="7">AVERAGE(E16:E26)</f>
        <v>7.4027272727272724</v>
      </c>
      <c r="Q16" s="1">
        <f t="shared" ref="Q16" si="8">AVERAGE(F16:F26)</f>
        <v>7.6836363636363636</v>
      </c>
      <c r="R16" s="1">
        <f t="shared" ref="R16" si="9">AVERAGE(G16:G26)</f>
        <v>7.4209090909090918</v>
      </c>
      <c r="S16" s="1">
        <f>AVERAGE(H16:H26)</f>
        <v>7.3942857142857141</v>
      </c>
      <c r="T16" s="1">
        <f>AVERAGE(I16:I26)</f>
        <v>7.5681818181818183</v>
      </c>
    </row>
    <row r="17" spans="1:20">
      <c r="A17">
        <v>2005</v>
      </c>
      <c r="C17" s="1">
        <v>7.81</v>
      </c>
      <c r="D17" s="1">
        <v>7.75</v>
      </c>
      <c r="E17" s="1">
        <v>7.6</v>
      </c>
      <c r="F17" s="1">
        <v>7.75</v>
      </c>
      <c r="G17" s="1">
        <v>7.93</v>
      </c>
      <c r="H17" s="1"/>
      <c r="I17" s="1">
        <v>7.5</v>
      </c>
      <c r="L17" t="s">
        <v>26</v>
      </c>
      <c r="M17" s="1">
        <f>MIN(B16:B27)</f>
        <v>7.17</v>
      </c>
      <c r="N17" s="1">
        <f>MIN(C16:C26)</f>
        <v>6</v>
      </c>
      <c r="O17" s="1">
        <f t="shared" ref="O17" si="10">MIN(D16:D26)</f>
        <v>5.8</v>
      </c>
      <c r="P17" s="1">
        <f t="shared" ref="P17" si="11">MIN(E16:E26)</f>
        <v>6.23</v>
      </c>
      <c r="Q17" s="1">
        <f t="shared" ref="Q17" si="12">MIN(F16:F26)</f>
        <v>6.76</v>
      </c>
      <c r="R17" s="1">
        <f t="shared" ref="R17" si="13">MIN(G16:G26)</f>
        <v>6.42</v>
      </c>
      <c r="S17" s="1">
        <f>MIN(H16:H26)</f>
        <v>6.1</v>
      </c>
      <c r="T17" s="1">
        <f>MIN(I16:I26)</f>
        <v>6.89</v>
      </c>
    </row>
    <row r="18" spans="1:20">
      <c r="A18">
        <v>2006</v>
      </c>
      <c r="C18" s="1">
        <v>6.5</v>
      </c>
      <c r="D18" s="1">
        <v>7.4</v>
      </c>
      <c r="E18" s="1">
        <v>7.19</v>
      </c>
      <c r="F18" s="1">
        <v>6.76</v>
      </c>
      <c r="G18" s="1">
        <v>7.03</v>
      </c>
      <c r="H18" s="1"/>
      <c r="I18" s="1">
        <v>7.16</v>
      </c>
      <c r="L18" t="s">
        <v>27</v>
      </c>
      <c r="M18" s="1">
        <f>MAX(B16:B27)</f>
        <v>7.31</v>
      </c>
      <c r="N18" s="1">
        <f>MAX(C16:C26)</f>
        <v>7.81</v>
      </c>
      <c r="O18" s="1">
        <f t="shared" ref="O18" si="14">MAX(D16:D26)</f>
        <v>8.36</v>
      </c>
      <c r="P18" s="1">
        <f t="shared" ref="P18" si="15">MAX(E16:E26)</f>
        <v>8.1999999999999993</v>
      </c>
      <c r="Q18" s="1">
        <f t="shared" ref="Q18" si="16">MAX(F16:F26)</f>
        <v>8.64</v>
      </c>
      <c r="R18" s="1">
        <f t="shared" ref="R18" si="17">MAX(G16:G26)</f>
        <v>8.11</v>
      </c>
      <c r="S18" s="1">
        <f>MAX(H16:H26)</f>
        <v>8.0500000000000007</v>
      </c>
      <c r="T18" s="1">
        <f>MAX(I16:I26)</f>
        <v>8.1300000000000008</v>
      </c>
    </row>
    <row r="19" spans="1:20">
      <c r="A19">
        <v>2008</v>
      </c>
      <c r="C19" s="1">
        <v>7.06</v>
      </c>
      <c r="D19" s="1">
        <v>8.36</v>
      </c>
      <c r="E19" s="1">
        <v>7.81</v>
      </c>
      <c r="F19" s="1">
        <v>7.8</v>
      </c>
      <c r="G19" s="1">
        <v>7.16</v>
      </c>
      <c r="H19" s="1"/>
      <c r="I19" s="1">
        <v>7.96</v>
      </c>
      <c r="L19" t="s">
        <v>24</v>
      </c>
      <c r="M19" s="1">
        <f>MEDIAN(B16:B27)</f>
        <v>7.2</v>
      </c>
      <c r="N19" s="1">
        <f>MEDIAN(C16:C26)</f>
        <v>7.06</v>
      </c>
      <c r="O19" s="1">
        <f t="shared" ref="O19" si="18">MEDIAN(D16:D26)</f>
        <v>7.4</v>
      </c>
      <c r="P19" s="1">
        <f t="shared" ref="P19" si="19">MEDIAN(E16:E26)</f>
        <v>7.6</v>
      </c>
      <c r="Q19" s="1">
        <f t="shared" ref="Q19" si="20">MEDIAN(F16:F26)</f>
        <v>7.75</v>
      </c>
      <c r="R19" s="1">
        <f t="shared" ref="R19" si="21">MEDIAN(G16:G26)</f>
        <v>7.51</v>
      </c>
      <c r="S19" s="1">
        <f>MEDIAN(H16:H26)</f>
        <v>7.63</v>
      </c>
      <c r="T19" s="1">
        <f>MEDIAN(I16:I26)</f>
        <v>7.5</v>
      </c>
    </row>
    <row r="20" spans="1:20">
      <c r="A20">
        <v>2009</v>
      </c>
      <c r="C20" s="1">
        <v>6.2</v>
      </c>
      <c r="D20" s="1">
        <v>5.8</v>
      </c>
      <c r="E20" s="1">
        <v>6.23</v>
      </c>
      <c r="F20" s="1">
        <v>7.15</v>
      </c>
      <c r="G20" s="1">
        <v>6.42</v>
      </c>
      <c r="H20" s="1">
        <v>6.1</v>
      </c>
      <c r="I20" s="1">
        <v>7.11</v>
      </c>
      <c r="L20" t="s">
        <v>23</v>
      </c>
      <c r="M20" s="1">
        <f>QUARTILE(B16:B27,1)</f>
        <v>7.1850000000000005</v>
      </c>
      <c r="N20" s="1">
        <f>QUARTILE(C16:C26,1)</f>
        <v>6.42</v>
      </c>
      <c r="O20" s="1">
        <f t="shared" ref="O20" si="22">QUARTILE(D16:D26,1)</f>
        <v>6.7949999999999999</v>
      </c>
      <c r="P20" s="1">
        <f t="shared" ref="P20" si="23">QUARTILE(E16:E26,1)</f>
        <v>7.125</v>
      </c>
      <c r="Q20" s="1">
        <f t="shared" ref="Q20" si="24">QUARTILE(F16:F26,1)</f>
        <v>7.2750000000000004</v>
      </c>
      <c r="R20" s="1">
        <f t="shared" ref="R20" si="25">QUARTILE(G16:G26,1)</f>
        <v>7.125</v>
      </c>
      <c r="S20" s="1">
        <f>QUARTILE(H16:H26,1)</f>
        <v>7.24</v>
      </c>
      <c r="T20" s="1">
        <f>QUARTILE(I16:I26,1)</f>
        <v>7.1400000000000006</v>
      </c>
    </row>
    <row r="21" spans="1:20">
      <c r="A21">
        <v>2010</v>
      </c>
      <c r="C21" s="1">
        <v>7.5</v>
      </c>
      <c r="D21" s="1">
        <v>7.79</v>
      </c>
      <c r="E21" s="1">
        <v>7.61</v>
      </c>
      <c r="F21" s="1">
        <v>8.01</v>
      </c>
      <c r="G21" s="1">
        <v>7.67</v>
      </c>
      <c r="H21" s="1">
        <v>7.78</v>
      </c>
      <c r="I21" s="1">
        <v>7.88</v>
      </c>
      <c r="L21" t="s">
        <v>25</v>
      </c>
      <c r="M21" s="1">
        <f>QUARTILE(B16:B27,3)</f>
        <v>7.2549999999999999</v>
      </c>
      <c r="N21" s="1">
        <f>QUARTILE(C16:C26,3)</f>
        <v>7.4700000000000006</v>
      </c>
      <c r="O21" s="1">
        <f t="shared" ref="O21" si="26">QUARTILE(D16:D26,3)</f>
        <v>7.77</v>
      </c>
      <c r="P21" s="1">
        <f t="shared" ref="P21" si="27">QUARTILE(E16:E26,3)</f>
        <v>7.72</v>
      </c>
      <c r="Q21" s="1">
        <f t="shared" ref="Q21" si="28">QUARTILE(F16:F26,3)</f>
        <v>7.9399999999999995</v>
      </c>
      <c r="R21" s="1">
        <f t="shared" ref="R21" si="29">QUARTILE(G16:G26,3)</f>
        <v>7.6850000000000005</v>
      </c>
      <c r="S21" s="1">
        <f>QUARTILE(H16:H26,3)</f>
        <v>7.75</v>
      </c>
      <c r="T21" s="1">
        <f>QUARTILE(I16:I26,3)</f>
        <v>8.0150000000000006</v>
      </c>
    </row>
    <row r="22" spans="1:20">
      <c r="A22">
        <v>2011</v>
      </c>
      <c r="C22" s="1">
        <v>7.44</v>
      </c>
      <c r="D22" s="1">
        <v>8.27</v>
      </c>
      <c r="E22" s="1">
        <v>8.1999999999999993</v>
      </c>
      <c r="F22" s="1">
        <v>7.87</v>
      </c>
      <c r="G22" s="1">
        <v>8.11</v>
      </c>
      <c r="H22" s="1">
        <v>8.0500000000000007</v>
      </c>
      <c r="I22" s="1">
        <v>8.07</v>
      </c>
    </row>
    <row r="23" spans="1:20">
      <c r="A23">
        <v>2012</v>
      </c>
      <c r="C23" s="1">
        <v>6</v>
      </c>
      <c r="D23" s="1">
        <v>6.52</v>
      </c>
      <c r="E23" s="1">
        <v>6.7</v>
      </c>
      <c r="F23" s="1">
        <v>6.83</v>
      </c>
      <c r="G23" s="1">
        <v>7.09</v>
      </c>
      <c r="H23" s="1">
        <v>7.15</v>
      </c>
      <c r="I23" s="1">
        <v>7.33</v>
      </c>
    </row>
    <row r="24" spans="1:20">
      <c r="A24">
        <v>2013</v>
      </c>
      <c r="C24" s="1">
        <v>7.15</v>
      </c>
      <c r="D24" s="1">
        <v>7.1</v>
      </c>
      <c r="E24" s="1">
        <v>8.19</v>
      </c>
      <c r="F24" s="1">
        <v>8.6</v>
      </c>
      <c r="G24" s="1">
        <v>7.61</v>
      </c>
      <c r="H24" s="1">
        <v>7.63</v>
      </c>
      <c r="I24" s="1">
        <v>8.1300000000000008</v>
      </c>
    </row>
    <row r="25" spans="1:20">
      <c r="A25">
        <v>2015</v>
      </c>
      <c r="B25" s="1">
        <v>7.17</v>
      </c>
      <c r="C25" s="1">
        <v>6.34</v>
      </c>
      <c r="D25" s="1">
        <v>6.52</v>
      </c>
      <c r="E25" s="1">
        <v>7.06</v>
      </c>
      <c r="F25" s="1">
        <v>7.4</v>
      </c>
      <c r="G25" s="1">
        <v>7.4</v>
      </c>
      <c r="H25" s="1">
        <v>7.33</v>
      </c>
      <c r="I25" s="1">
        <v>7.12</v>
      </c>
    </row>
    <row r="26" spans="1:20">
      <c r="A26">
        <v>2016</v>
      </c>
      <c r="B26" s="1">
        <v>7.2</v>
      </c>
      <c r="C26" s="1">
        <v>7.03</v>
      </c>
      <c r="D26" s="1">
        <v>7.07</v>
      </c>
      <c r="E26" s="1">
        <v>7.21</v>
      </c>
      <c r="F26" s="1">
        <v>7.71</v>
      </c>
      <c r="G26" s="1">
        <v>7.7</v>
      </c>
      <c r="H26" s="1">
        <v>7.72</v>
      </c>
      <c r="I26" s="1">
        <v>6.89</v>
      </c>
    </row>
    <row r="27" spans="1:20">
      <c r="A27">
        <v>2017</v>
      </c>
      <c r="B27" s="1">
        <v>7.31</v>
      </c>
      <c r="C27" s="1">
        <v>7.9</v>
      </c>
      <c r="D27" s="1">
        <v>8.4499999999999993</v>
      </c>
      <c r="E27" s="1">
        <v>7.2</v>
      </c>
      <c r="F27" s="1">
        <v>8.33</v>
      </c>
      <c r="G27" s="1">
        <v>7.55</v>
      </c>
      <c r="H27" s="1">
        <v>7.21</v>
      </c>
      <c r="I27" s="1">
        <v>7.03</v>
      </c>
    </row>
    <row r="28" spans="1:20">
      <c r="A28" t="s">
        <v>10</v>
      </c>
      <c r="C28" s="1"/>
      <c r="D28" s="1"/>
      <c r="E28" s="1"/>
      <c r="F28" s="1"/>
      <c r="G28" s="1"/>
      <c r="H28" s="1"/>
      <c r="I28" s="1"/>
      <c r="M28" t="s">
        <v>8</v>
      </c>
      <c r="N28" t="s">
        <v>1</v>
      </c>
      <c r="O28" t="s">
        <v>2</v>
      </c>
      <c r="P28" t="s">
        <v>3</v>
      </c>
      <c r="Q28" t="s">
        <v>4</v>
      </c>
      <c r="R28" t="s">
        <v>5</v>
      </c>
      <c r="S28" t="s">
        <v>7</v>
      </c>
      <c r="T28" t="s">
        <v>6</v>
      </c>
    </row>
    <row r="29" spans="1:20">
      <c r="A29">
        <v>2004</v>
      </c>
      <c r="B29" t="s">
        <v>29</v>
      </c>
      <c r="C29" s="1">
        <v>23.2</v>
      </c>
      <c r="D29" s="1">
        <v>20</v>
      </c>
      <c r="E29" s="1">
        <v>70</v>
      </c>
      <c r="F29" s="1">
        <v>155.4</v>
      </c>
      <c r="G29" s="1">
        <v>261</v>
      </c>
      <c r="H29" s="1"/>
      <c r="I29" s="1">
        <v>128.69999999999999</v>
      </c>
      <c r="L29" t="s">
        <v>28</v>
      </c>
      <c r="M29" s="1">
        <f>AVERAGE(B29:B40)</f>
        <v>60.333333333333336</v>
      </c>
      <c r="N29" s="1">
        <f t="shared" ref="N29:T29" si="30">AVERAGE(C29:C40)</f>
        <v>37.50416666666667</v>
      </c>
      <c r="O29" s="1">
        <f t="shared" si="30"/>
        <v>43.991666666666667</v>
      </c>
      <c r="P29" s="1">
        <f t="shared" si="30"/>
        <v>93.233333333333348</v>
      </c>
      <c r="Q29" s="1">
        <f t="shared" si="30"/>
        <v>224.79999999999998</v>
      </c>
      <c r="R29" s="1">
        <f t="shared" si="30"/>
        <v>164.29166666666666</v>
      </c>
      <c r="S29" s="1">
        <f t="shared" si="30"/>
        <v>163.38749999999999</v>
      </c>
      <c r="T29" s="1">
        <f t="shared" si="30"/>
        <v>135.07499999999999</v>
      </c>
    </row>
    <row r="30" spans="1:20">
      <c r="A30">
        <v>2005</v>
      </c>
      <c r="C30" s="1">
        <v>79.7</v>
      </c>
      <c r="D30" s="1">
        <v>30.9</v>
      </c>
      <c r="E30" s="1">
        <v>47.5</v>
      </c>
      <c r="F30" s="1">
        <v>130</v>
      </c>
      <c r="G30" s="1">
        <v>83.2</v>
      </c>
      <c r="H30" s="1"/>
      <c r="I30" s="1">
        <v>71.900000000000006</v>
      </c>
      <c r="L30" t="s">
        <v>26</v>
      </c>
      <c r="M30" s="1">
        <f>MIN(B29:B40)</f>
        <v>54</v>
      </c>
      <c r="N30" s="1">
        <f t="shared" ref="N30:T30" si="31">MIN(C29:C40)</f>
        <v>16.350000000000001</v>
      </c>
      <c r="O30" s="1">
        <f t="shared" si="31"/>
        <v>20</v>
      </c>
      <c r="P30" s="1">
        <f t="shared" si="31"/>
        <v>47.5</v>
      </c>
      <c r="Q30" s="1">
        <f t="shared" si="31"/>
        <v>126</v>
      </c>
      <c r="R30" s="1">
        <f t="shared" si="31"/>
        <v>83.2</v>
      </c>
      <c r="S30" s="1">
        <f t="shared" si="31"/>
        <v>144</v>
      </c>
      <c r="T30" s="1">
        <f t="shared" si="31"/>
        <v>71.900000000000006</v>
      </c>
    </row>
    <row r="31" spans="1:20">
      <c r="A31">
        <v>2006</v>
      </c>
      <c r="C31" s="1">
        <v>16.350000000000001</v>
      </c>
      <c r="D31" s="1">
        <v>29.2</v>
      </c>
      <c r="E31" s="1">
        <v>92.2</v>
      </c>
      <c r="F31" s="1">
        <v>255</v>
      </c>
      <c r="G31" s="1">
        <v>232</v>
      </c>
      <c r="H31" s="1"/>
      <c r="I31" s="1">
        <v>155.1</v>
      </c>
      <c r="L31" t="s">
        <v>27</v>
      </c>
      <c r="M31" s="1">
        <f>MAX(B29:B40)</f>
        <v>70</v>
      </c>
      <c r="N31" s="1">
        <f t="shared" ref="N31:T31" si="32">MAX(C29:C40)</f>
        <v>79.7</v>
      </c>
      <c r="O31" s="1">
        <f t="shared" si="32"/>
        <v>62.7</v>
      </c>
      <c r="P31" s="1">
        <f t="shared" si="32"/>
        <v>215</v>
      </c>
      <c r="Q31" s="1">
        <f t="shared" si="32"/>
        <v>308.8</v>
      </c>
      <c r="R31" s="1">
        <f t="shared" si="32"/>
        <v>261</v>
      </c>
      <c r="S31" s="1">
        <f t="shared" si="32"/>
        <v>204</v>
      </c>
      <c r="T31" s="1">
        <f t="shared" si="32"/>
        <v>169</v>
      </c>
    </row>
    <row r="32" spans="1:20">
      <c r="A32">
        <v>2008</v>
      </c>
      <c r="C32" s="1">
        <v>34.799999999999997</v>
      </c>
      <c r="D32" s="1">
        <v>46.6</v>
      </c>
      <c r="E32" s="1">
        <v>79.7</v>
      </c>
      <c r="F32" s="1">
        <v>253.6</v>
      </c>
      <c r="G32" s="1">
        <v>125</v>
      </c>
      <c r="H32" s="1"/>
      <c r="I32" s="1">
        <v>130.6</v>
      </c>
      <c r="L32" t="s">
        <v>24</v>
      </c>
      <c r="M32" s="1">
        <f>MEDIAN(B29:B40)</f>
        <v>57</v>
      </c>
      <c r="N32" s="1">
        <f t="shared" ref="N32:T32" si="33">MEDIAN(C29:C40)</f>
        <v>38.799999999999997</v>
      </c>
      <c r="O32" s="1">
        <f t="shared" si="33"/>
        <v>48.3</v>
      </c>
      <c r="P32" s="1">
        <f t="shared" si="33"/>
        <v>87.9</v>
      </c>
      <c r="Q32" s="1">
        <f t="shared" si="33"/>
        <v>239.4</v>
      </c>
      <c r="R32" s="1">
        <f t="shared" si="33"/>
        <v>158.5</v>
      </c>
      <c r="S32" s="1">
        <f t="shared" si="33"/>
        <v>159.80000000000001</v>
      </c>
      <c r="T32" s="1">
        <f t="shared" si="33"/>
        <v>134.80000000000001</v>
      </c>
    </row>
    <row r="33" spans="1:20">
      <c r="A33">
        <v>2009</v>
      </c>
      <c r="C33" s="1">
        <v>40</v>
      </c>
      <c r="D33" s="1">
        <v>54.9</v>
      </c>
      <c r="E33" s="1">
        <v>215</v>
      </c>
      <c r="F33" s="1">
        <v>232</v>
      </c>
      <c r="G33" s="1">
        <v>152</v>
      </c>
      <c r="H33" s="1">
        <v>144</v>
      </c>
      <c r="I33" s="1">
        <v>136</v>
      </c>
      <c r="L33" t="s">
        <v>23</v>
      </c>
      <c r="M33" s="1">
        <f>QUARTILE(B29:B40,1)</f>
        <v>55.5</v>
      </c>
      <c r="N33" s="1">
        <f t="shared" ref="N33:T33" si="34">QUARTILE(C29:C40,1)</f>
        <v>31.9</v>
      </c>
      <c r="O33" s="1">
        <f t="shared" si="34"/>
        <v>30.474999999999998</v>
      </c>
      <c r="P33" s="1">
        <f t="shared" si="34"/>
        <v>75.775000000000006</v>
      </c>
      <c r="Q33" s="1">
        <f t="shared" si="34"/>
        <v>207.6</v>
      </c>
      <c r="R33" s="1">
        <f t="shared" si="34"/>
        <v>125.75</v>
      </c>
      <c r="S33" s="1">
        <f t="shared" si="34"/>
        <v>152.875</v>
      </c>
      <c r="T33" s="1">
        <f t="shared" si="34"/>
        <v>130.125</v>
      </c>
    </row>
    <row r="34" spans="1:20">
      <c r="A34">
        <v>2010</v>
      </c>
      <c r="C34" s="1">
        <v>39.9</v>
      </c>
      <c r="D34" s="1">
        <v>27.1</v>
      </c>
      <c r="E34" s="1">
        <v>88.8</v>
      </c>
      <c r="F34" s="1">
        <v>234.8</v>
      </c>
      <c r="G34" s="1">
        <v>171.1</v>
      </c>
      <c r="H34" s="1">
        <v>159.6</v>
      </c>
      <c r="I34" s="1">
        <v>131.80000000000001</v>
      </c>
      <c r="L34" t="s">
        <v>25</v>
      </c>
      <c r="M34" s="1">
        <f>QUARTILE(B29:B40,3)</f>
        <v>63.5</v>
      </c>
      <c r="N34" s="1">
        <f t="shared" ref="N34:T34" si="35">QUARTILE(C29:C40,3)</f>
        <v>39.924999999999997</v>
      </c>
      <c r="O34" s="1">
        <f t="shared" si="35"/>
        <v>52.949999999999996</v>
      </c>
      <c r="P34" s="1">
        <f t="shared" si="35"/>
        <v>94.174999999999997</v>
      </c>
      <c r="Q34" s="1">
        <f t="shared" si="35"/>
        <v>257.75</v>
      </c>
      <c r="R34" s="1">
        <f t="shared" si="35"/>
        <v>199.5</v>
      </c>
      <c r="S34" s="1">
        <f t="shared" si="35"/>
        <v>166</v>
      </c>
      <c r="T34" s="1">
        <f t="shared" si="35"/>
        <v>149.02500000000001</v>
      </c>
    </row>
    <row r="35" spans="1:20">
      <c r="A35">
        <v>2011</v>
      </c>
      <c r="C35" s="1">
        <v>38.700000000000003</v>
      </c>
      <c r="D35" s="1">
        <v>62.7</v>
      </c>
      <c r="E35" s="1">
        <v>104.2</v>
      </c>
      <c r="F35" s="1">
        <v>225</v>
      </c>
      <c r="G35" s="1">
        <v>137</v>
      </c>
      <c r="H35" s="1">
        <v>160</v>
      </c>
      <c r="I35" s="1">
        <v>138</v>
      </c>
    </row>
    <row r="36" spans="1:20">
      <c r="A36">
        <v>2012</v>
      </c>
      <c r="C36" s="1">
        <v>38.9</v>
      </c>
      <c r="D36" s="1">
        <v>52.3</v>
      </c>
      <c r="E36" s="1">
        <v>77.7</v>
      </c>
      <c r="F36" s="1">
        <v>266</v>
      </c>
      <c r="G36" s="1">
        <v>107.2</v>
      </c>
      <c r="H36" s="1">
        <v>146.5</v>
      </c>
      <c r="I36" s="1">
        <v>133.6</v>
      </c>
    </row>
    <row r="37" spans="1:20">
      <c r="A37">
        <v>2013</v>
      </c>
      <c r="C37" s="1">
        <v>20.5</v>
      </c>
      <c r="D37" s="1">
        <v>56.2</v>
      </c>
      <c r="E37" s="1">
        <v>97.7</v>
      </c>
      <c r="F37" s="1">
        <v>308.8</v>
      </c>
      <c r="G37" s="1">
        <v>193</v>
      </c>
      <c r="H37" s="1">
        <v>175</v>
      </c>
      <c r="I37" s="1">
        <v>166.2</v>
      </c>
    </row>
    <row r="38" spans="1:20">
      <c r="A38">
        <v>2015</v>
      </c>
      <c r="B38" s="1">
        <v>70</v>
      </c>
      <c r="C38" s="1">
        <v>39</v>
      </c>
      <c r="D38" s="1">
        <v>50</v>
      </c>
      <c r="E38" s="1">
        <v>93</v>
      </c>
      <c r="F38" s="1">
        <v>126</v>
      </c>
      <c r="G38" s="1">
        <v>126</v>
      </c>
      <c r="H38" s="1">
        <v>163</v>
      </c>
      <c r="I38" s="1">
        <v>169</v>
      </c>
    </row>
    <row r="39" spans="1:20">
      <c r="A39">
        <v>2016</v>
      </c>
      <c r="B39" s="1">
        <v>57</v>
      </c>
      <c r="C39" s="1">
        <v>41</v>
      </c>
      <c r="D39" s="1">
        <v>52</v>
      </c>
      <c r="E39" s="1">
        <v>87</v>
      </c>
      <c r="F39" s="1">
        <v>267</v>
      </c>
      <c r="G39" s="1">
        <v>165</v>
      </c>
      <c r="H39" s="1">
        <v>155</v>
      </c>
      <c r="I39" s="1">
        <v>147</v>
      </c>
    </row>
    <row r="40" spans="1:20">
      <c r="A40">
        <v>2017</v>
      </c>
      <c r="B40" s="1">
        <v>54</v>
      </c>
      <c r="C40" s="1">
        <v>38</v>
      </c>
      <c r="D40" s="1">
        <v>46</v>
      </c>
      <c r="E40" s="1">
        <v>66</v>
      </c>
      <c r="F40" s="1">
        <v>244</v>
      </c>
      <c r="G40" s="1">
        <v>219</v>
      </c>
      <c r="H40" s="1">
        <v>204</v>
      </c>
      <c r="I40" s="1">
        <v>113</v>
      </c>
    </row>
    <row r="41" spans="1:20">
      <c r="A41" t="s">
        <v>11</v>
      </c>
      <c r="C41" s="1"/>
      <c r="D41" s="1"/>
      <c r="E41" s="1"/>
      <c r="F41" s="1"/>
      <c r="G41" s="1"/>
      <c r="H41" s="1"/>
      <c r="I41" s="1"/>
      <c r="M41" t="s">
        <v>8</v>
      </c>
      <c r="N41" t="s">
        <v>1</v>
      </c>
      <c r="O41" t="s">
        <v>2</v>
      </c>
      <c r="P41" t="s">
        <v>3</v>
      </c>
      <c r="Q41" t="s">
        <v>4</v>
      </c>
      <c r="R41" t="s">
        <v>5</v>
      </c>
      <c r="S41" t="s">
        <v>7</v>
      </c>
      <c r="T41" t="s">
        <v>6</v>
      </c>
    </row>
    <row r="42" spans="1:20" ht="15">
      <c r="A42" s="2">
        <v>2004</v>
      </c>
      <c r="C42" s="1">
        <v>70.84</v>
      </c>
      <c r="D42" s="1">
        <v>102.4</v>
      </c>
      <c r="E42" s="1">
        <v>108</v>
      </c>
      <c r="F42" s="1">
        <v>136.1</v>
      </c>
      <c r="G42" s="1">
        <v>121.7</v>
      </c>
      <c r="H42" s="1"/>
      <c r="I42" s="1">
        <v>119.6</v>
      </c>
      <c r="L42" t="s">
        <v>28</v>
      </c>
      <c r="M42" s="1">
        <f>AVERAGE(B42:B53)</f>
        <v>86.566666666666677</v>
      </c>
      <c r="N42" s="1">
        <f t="shared" ref="N42:T42" si="36">AVERAGE(C42:C53)</f>
        <v>99.485833333333346</v>
      </c>
      <c r="O42" s="1">
        <f t="shared" si="36"/>
        <v>105.18333333333334</v>
      </c>
      <c r="P42" s="1">
        <f t="shared" si="36"/>
        <v>99.230833333333337</v>
      </c>
      <c r="Q42" s="1">
        <f t="shared" si="36"/>
        <v>100.985</v>
      </c>
      <c r="R42" s="1">
        <f t="shared" si="36"/>
        <v>98.377499999999984</v>
      </c>
      <c r="S42" s="1">
        <f t="shared" si="36"/>
        <v>87.537499999999994</v>
      </c>
      <c r="T42" s="1">
        <f t="shared" si="36"/>
        <v>101.03749999999998</v>
      </c>
    </row>
    <row r="43" spans="1:20" ht="15">
      <c r="A43" s="2">
        <v>2005</v>
      </c>
      <c r="C43" s="1">
        <v>114</v>
      </c>
      <c r="D43" s="1">
        <v>114</v>
      </c>
      <c r="E43" s="1">
        <v>114</v>
      </c>
      <c r="F43" s="1">
        <v>114</v>
      </c>
      <c r="G43" s="1">
        <v>114</v>
      </c>
      <c r="H43" s="1"/>
      <c r="I43" s="1">
        <v>114</v>
      </c>
      <c r="L43" t="s">
        <v>26</v>
      </c>
      <c r="M43" s="1">
        <f>MIN(B42:B53)</f>
        <v>59.1</v>
      </c>
      <c r="N43" s="1">
        <f t="shared" ref="N43:T43" si="37">MIN(C42:C53)</f>
        <v>70.84</v>
      </c>
      <c r="O43" s="1">
        <f t="shared" si="37"/>
        <v>71.2</v>
      </c>
      <c r="P43" s="1">
        <f t="shared" si="37"/>
        <v>53.8</v>
      </c>
      <c r="Q43" s="1">
        <f t="shared" si="37"/>
        <v>63.5</v>
      </c>
      <c r="R43" s="1">
        <f t="shared" si="37"/>
        <v>55.5</v>
      </c>
      <c r="S43" s="1">
        <f t="shared" si="37"/>
        <v>52.2</v>
      </c>
      <c r="T43" s="1">
        <f t="shared" si="37"/>
        <v>58.2</v>
      </c>
    </row>
    <row r="44" spans="1:20" ht="15">
      <c r="A44" s="2">
        <v>2006</v>
      </c>
      <c r="C44" s="1">
        <v>145.99</v>
      </c>
      <c r="D44" s="1">
        <v>154.4</v>
      </c>
      <c r="E44" s="1">
        <v>117.77</v>
      </c>
      <c r="F44" s="1">
        <v>107.72</v>
      </c>
      <c r="G44" s="1">
        <v>140.72999999999999</v>
      </c>
      <c r="H44" s="1"/>
      <c r="I44" s="1">
        <v>108.45</v>
      </c>
      <c r="L44" t="s">
        <v>27</v>
      </c>
      <c r="M44" s="1">
        <f>MAX(B42:B53)</f>
        <v>112.9</v>
      </c>
      <c r="N44" s="1">
        <f t="shared" ref="N44:T44" si="38">MAX(C42:C53)</f>
        <v>145.99</v>
      </c>
      <c r="O44" s="1">
        <f t="shared" si="38"/>
        <v>154.4</v>
      </c>
      <c r="P44" s="1">
        <f t="shared" si="38"/>
        <v>123.2</v>
      </c>
      <c r="Q44" s="1">
        <f t="shared" si="38"/>
        <v>136.1</v>
      </c>
      <c r="R44" s="1">
        <f t="shared" si="38"/>
        <v>140.72999999999999</v>
      </c>
      <c r="S44" s="1">
        <f t="shared" si="38"/>
        <v>102.8</v>
      </c>
      <c r="T44" s="1">
        <f t="shared" si="38"/>
        <v>120.1</v>
      </c>
    </row>
    <row r="45" spans="1:20" ht="15">
      <c r="A45" s="2">
        <v>2008</v>
      </c>
      <c r="C45" s="1">
        <v>109.6</v>
      </c>
      <c r="D45" s="1">
        <v>117.2</v>
      </c>
      <c r="E45" s="1">
        <v>114</v>
      </c>
      <c r="F45" s="1">
        <v>66.099999999999994</v>
      </c>
      <c r="G45" s="1">
        <v>97.9</v>
      </c>
      <c r="H45" s="1"/>
      <c r="I45" s="1">
        <v>103.7</v>
      </c>
      <c r="L45" t="s">
        <v>24</v>
      </c>
      <c r="M45" s="1">
        <f>MEDIAN(B42:B53)</f>
        <v>87.7</v>
      </c>
      <c r="N45" s="1">
        <f t="shared" ref="N45:T45" si="39">MEDIAN(C42:C53)</f>
        <v>98.45</v>
      </c>
      <c r="O45" s="1">
        <f t="shared" si="39"/>
        <v>102.9</v>
      </c>
      <c r="P45" s="1">
        <f t="shared" si="39"/>
        <v>110.15</v>
      </c>
      <c r="Q45" s="1">
        <f t="shared" si="39"/>
        <v>106.45</v>
      </c>
      <c r="R45" s="1">
        <f t="shared" si="39"/>
        <v>94.95</v>
      </c>
      <c r="S45" s="1">
        <f t="shared" si="39"/>
        <v>89.2</v>
      </c>
      <c r="T45" s="1">
        <f t="shared" si="39"/>
        <v>102.9</v>
      </c>
    </row>
    <row r="46" spans="1:20" ht="15">
      <c r="A46" s="2">
        <v>2009</v>
      </c>
      <c r="C46" s="1">
        <v>100</v>
      </c>
      <c r="D46" s="1">
        <v>93.3</v>
      </c>
      <c r="E46" s="1">
        <v>78</v>
      </c>
      <c r="F46" s="1">
        <v>97</v>
      </c>
      <c r="G46" s="1">
        <v>101.9</v>
      </c>
      <c r="H46" s="1">
        <v>100.3</v>
      </c>
      <c r="I46" s="1">
        <v>91.9</v>
      </c>
      <c r="L46" t="s">
        <v>23</v>
      </c>
      <c r="M46" s="1">
        <f>QUARTILE(B42:B53,1)</f>
        <v>73.400000000000006</v>
      </c>
      <c r="N46" s="1">
        <f t="shared" ref="N46:T46" si="40">QUARTILE(C42:C53,1)</f>
        <v>89.924999999999997</v>
      </c>
      <c r="O46" s="1">
        <f t="shared" si="40"/>
        <v>94.274999999999991</v>
      </c>
      <c r="P46" s="1">
        <f t="shared" si="40"/>
        <v>83.45</v>
      </c>
      <c r="Q46" s="1">
        <f t="shared" si="40"/>
        <v>94.674999999999997</v>
      </c>
      <c r="R46" s="1">
        <f t="shared" si="40"/>
        <v>89.474999999999994</v>
      </c>
      <c r="S46" s="1">
        <f t="shared" si="40"/>
        <v>87.4</v>
      </c>
      <c r="T46" s="1">
        <f t="shared" si="40"/>
        <v>95.5</v>
      </c>
    </row>
    <row r="47" spans="1:20" ht="15">
      <c r="A47" s="2">
        <v>2010</v>
      </c>
      <c r="C47" s="1">
        <v>92.1</v>
      </c>
      <c r="D47" s="1">
        <v>94.6</v>
      </c>
      <c r="E47" s="1">
        <v>91.6</v>
      </c>
      <c r="F47" s="1">
        <v>112</v>
      </c>
      <c r="G47" s="1">
        <v>92</v>
      </c>
      <c r="H47" s="1">
        <v>87.5</v>
      </c>
      <c r="I47" s="1">
        <v>102.3</v>
      </c>
      <c r="L47" t="s">
        <v>25</v>
      </c>
      <c r="M47" s="1">
        <f>QUARTILE(B42:B53,3)</f>
        <v>100.30000000000001</v>
      </c>
      <c r="N47" s="1">
        <f t="shared" ref="N47:T47" si="41">QUARTILE(C42:C53,3)</f>
        <v>106.22499999999999</v>
      </c>
      <c r="O47" s="1">
        <f t="shared" si="41"/>
        <v>114.075</v>
      </c>
      <c r="P47" s="1">
        <f t="shared" si="41"/>
        <v>114</v>
      </c>
      <c r="Q47" s="1">
        <f t="shared" si="41"/>
        <v>112.5</v>
      </c>
      <c r="R47" s="1">
        <f t="shared" si="41"/>
        <v>104.92500000000001</v>
      </c>
      <c r="S47" s="1">
        <f t="shared" si="41"/>
        <v>94.075000000000003</v>
      </c>
      <c r="T47" s="1">
        <f t="shared" si="41"/>
        <v>109.83750000000001</v>
      </c>
    </row>
    <row r="48" spans="1:20" ht="15">
      <c r="A48" s="2">
        <v>2011</v>
      </c>
      <c r="C48" s="1">
        <v>105.1</v>
      </c>
      <c r="D48" s="1">
        <v>112.7</v>
      </c>
      <c r="E48" s="1">
        <v>113.3</v>
      </c>
      <c r="F48" s="1">
        <v>99.9</v>
      </c>
      <c r="G48" s="1">
        <v>91.4</v>
      </c>
      <c r="H48" s="1">
        <v>90.9</v>
      </c>
      <c r="I48" s="1">
        <v>95.8</v>
      </c>
    </row>
    <row r="49" spans="1:20" ht="15">
      <c r="A49" s="2">
        <v>2012</v>
      </c>
      <c r="C49" s="1">
        <v>92.9</v>
      </c>
      <c r="D49" s="1">
        <v>103.4</v>
      </c>
      <c r="E49" s="1">
        <v>84.5</v>
      </c>
      <c r="F49" s="1">
        <v>107</v>
      </c>
      <c r="G49" s="1">
        <v>86.3</v>
      </c>
      <c r="H49" s="1">
        <v>87.5</v>
      </c>
      <c r="I49" s="1">
        <v>100.3</v>
      </c>
    </row>
    <row r="50" spans="1:20" ht="15">
      <c r="A50" s="2">
        <v>2013</v>
      </c>
      <c r="C50" s="1">
        <v>103.5</v>
      </c>
      <c r="D50" s="1">
        <v>100.3</v>
      </c>
      <c r="E50" s="1">
        <v>112.3</v>
      </c>
      <c r="F50" s="1">
        <v>105.9</v>
      </c>
      <c r="G50" s="1">
        <v>89.7</v>
      </c>
      <c r="H50" s="1">
        <v>92</v>
      </c>
      <c r="I50" s="1">
        <v>103.5</v>
      </c>
    </row>
    <row r="51" spans="1:20" ht="15">
      <c r="A51" s="2">
        <v>2015</v>
      </c>
      <c r="B51" s="1">
        <v>59.1</v>
      </c>
      <c r="C51" s="1">
        <v>83.4</v>
      </c>
      <c r="D51" s="1">
        <v>71.2</v>
      </c>
      <c r="E51" s="1">
        <v>53.8</v>
      </c>
      <c r="F51" s="1">
        <v>63.5</v>
      </c>
      <c r="G51" s="1">
        <v>55.5</v>
      </c>
      <c r="H51" s="1">
        <v>52.2</v>
      </c>
      <c r="I51" s="1">
        <v>58.2</v>
      </c>
    </row>
    <row r="52" spans="1:20">
      <c r="A52">
        <v>2016</v>
      </c>
      <c r="B52" s="1">
        <v>87.7</v>
      </c>
      <c r="C52" s="1">
        <v>79.5</v>
      </c>
      <c r="D52" s="1">
        <v>84.4</v>
      </c>
      <c r="E52" s="1">
        <v>80.3</v>
      </c>
      <c r="F52" s="1">
        <v>87.7</v>
      </c>
      <c r="G52" s="1">
        <v>88.8</v>
      </c>
      <c r="H52" s="1">
        <v>87.1</v>
      </c>
      <c r="I52" s="1">
        <v>94.6</v>
      </c>
    </row>
    <row r="53" spans="1:20" ht="15">
      <c r="A53" s="2">
        <v>2017</v>
      </c>
      <c r="B53" s="1">
        <v>112.9</v>
      </c>
      <c r="C53" s="1">
        <v>96.9</v>
      </c>
      <c r="D53" s="1">
        <v>114.3</v>
      </c>
      <c r="E53" s="1">
        <v>123.2</v>
      </c>
      <c r="F53" s="1">
        <v>114.9</v>
      </c>
      <c r="G53" s="1">
        <v>100.6</v>
      </c>
      <c r="H53" s="1">
        <v>102.8</v>
      </c>
      <c r="I53" s="1">
        <v>120.1</v>
      </c>
    </row>
    <row r="54" spans="1:20">
      <c r="A54" t="s">
        <v>12</v>
      </c>
      <c r="C54" s="1"/>
      <c r="D54" s="1"/>
      <c r="E54" s="1"/>
      <c r="F54" s="1"/>
      <c r="G54" s="1"/>
      <c r="H54" s="1"/>
      <c r="I54" s="1"/>
      <c r="M54" t="s">
        <v>8</v>
      </c>
      <c r="N54" t="s">
        <v>1</v>
      </c>
      <c r="O54" t="s">
        <v>2</v>
      </c>
      <c r="P54" t="s">
        <v>3</v>
      </c>
      <c r="Q54" t="s">
        <v>4</v>
      </c>
      <c r="R54" t="s">
        <v>5</v>
      </c>
      <c r="S54" t="s">
        <v>7</v>
      </c>
      <c r="T54" t="s">
        <v>6</v>
      </c>
    </row>
    <row r="55" spans="1:20" ht="15">
      <c r="A55" s="2">
        <v>2004</v>
      </c>
      <c r="C55" s="1">
        <v>0.40600000000000003</v>
      </c>
      <c r="D55" s="1">
        <v>1.7181200000000001</v>
      </c>
      <c r="E55" s="1">
        <v>0.81535999999999997</v>
      </c>
      <c r="F55" s="1">
        <v>6.3060000000000005E-2</v>
      </c>
      <c r="G55" s="1">
        <v>1.04105</v>
      </c>
      <c r="H55" s="1"/>
      <c r="I55" s="1">
        <v>1.5387850000000001</v>
      </c>
      <c r="L55" t="s">
        <v>28</v>
      </c>
      <c r="M55" s="1">
        <f>AVERAGE(B55:B66)</f>
        <v>0.33100000000000002</v>
      </c>
      <c r="N55" s="1">
        <f t="shared" ref="N55:T55" si="42">AVERAGE(C55:C66)</f>
        <v>0.35766274999999997</v>
      </c>
      <c r="O55" s="1">
        <f t="shared" si="42"/>
        <v>0.57198358333333343</v>
      </c>
      <c r="P55" s="1">
        <f t="shared" si="42"/>
        <v>0.67519141666666682</v>
      </c>
      <c r="Q55" s="1">
        <f t="shared" si="42"/>
        <v>0.53738058333333338</v>
      </c>
      <c r="R55" s="1">
        <f t="shared" si="42"/>
        <v>0.9917165</v>
      </c>
      <c r="S55" s="1">
        <f t="shared" si="42"/>
        <v>1.3178571428571431</v>
      </c>
      <c r="T55" s="1">
        <f t="shared" si="42"/>
        <v>0.68913124999999997</v>
      </c>
    </row>
    <row r="56" spans="1:20" ht="15">
      <c r="A56" s="2">
        <v>2005</v>
      </c>
      <c r="C56" s="1">
        <v>1.5387850000000001</v>
      </c>
      <c r="D56" s="1">
        <v>0.73450000000000004</v>
      </c>
      <c r="E56" s="1">
        <v>1.135</v>
      </c>
      <c r="F56" s="1">
        <v>1.38</v>
      </c>
      <c r="G56" s="1">
        <v>1.9450000000000001</v>
      </c>
      <c r="H56" s="1"/>
      <c r="I56" s="1">
        <v>1.5349999999999999</v>
      </c>
      <c r="L56" t="s">
        <v>26</v>
      </c>
      <c r="M56" s="1">
        <f>MIN(B55:B66)</f>
        <v>0.20799999999999999</v>
      </c>
      <c r="N56" s="1">
        <f t="shared" ref="N56:T56" si="43">MIN(C55:C66)</f>
        <v>0</v>
      </c>
      <c r="O56" s="1">
        <f t="shared" si="43"/>
        <v>0</v>
      </c>
      <c r="P56" s="1">
        <f t="shared" si="43"/>
        <v>0</v>
      </c>
      <c r="Q56" s="1">
        <f t="shared" si="43"/>
        <v>0</v>
      </c>
      <c r="R56" s="1">
        <f t="shared" si="43"/>
        <v>0</v>
      </c>
      <c r="S56" s="1">
        <f t="shared" si="43"/>
        <v>0.108</v>
      </c>
      <c r="T56" s="1">
        <f t="shared" si="43"/>
        <v>0</v>
      </c>
    </row>
    <row r="57" spans="1:20" ht="15">
      <c r="A57" s="2">
        <v>2006</v>
      </c>
      <c r="C57" s="1">
        <v>0.30654799999999999</v>
      </c>
      <c r="D57" s="1">
        <v>0.24702399999999999</v>
      </c>
      <c r="E57" s="1">
        <v>6.8451999999999999E-2</v>
      </c>
      <c r="F57" s="1">
        <v>3.8690000000000002E-2</v>
      </c>
      <c r="G57" s="1">
        <v>0.78283800000000003</v>
      </c>
      <c r="H57" s="1"/>
      <c r="I57" s="1">
        <v>9.8213999999999996E-2</v>
      </c>
      <c r="L57" t="s">
        <v>27</v>
      </c>
      <c r="M57" s="1">
        <f>MAX(B55:B66)</f>
        <v>0.48</v>
      </c>
      <c r="N57" s="1">
        <f t="shared" ref="N57:T57" si="44">MAX(C55:C66)</f>
        <v>1.5387850000000001</v>
      </c>
      <c r="O57" s="1">
        <f t="shared" si="44"/>
        <v>1.7181200000000001</v>
      </c>
      <c r="P57" s="1">
        <f t="shared" si="44"/>
        <v>1.6619999999999999</v>
      </c>
      <c r="Q57" s="1">
        <f t="shared" si="44"/>
        <v>2.12</v>
      </c>
      <c r="R57" s="1">
        <f t="shared" si="44"/>
        <v>3.84</v>
      </c>
      <c r="S57" s="1">
        <f t="shared" si="44"/>
        <v>4.3600000000000003</v>
      </c>
      <c r="T57" s="1">
        <f t="shared" si="44"/>
        <v>1.78</v>
      </c>
    </row>
    <row r="58" spans="1:20" ht="15">
      <c r="A58" s="2">
        <v>2008</v>
      </c>
      <c r="C58" s="1">
        <v>0.86782000000000004</v>
      </c>
      <c r="D58" s="1">
        <v>0.82308899999999996</v>
      </c>
      <c r="E58" s="1">
        <v>1.5387850000000001</v>
      </c>
      <c r="F58" s="1">
        <v>0.28631699999999999</v>
      </c>
      <c r="G58" s="1">
        <v>0.42050999999999999</v>
      </c>
      <c r="H58" s="1"/>
      <c r="I58" s="1">
        <v>0.44287599999999999</v>
      </c>
      <c r="L58" t="s">
        <v>24</v>
      </c>
      <c r="M58" s="1">
        <f>MEDIAN(B55:B66)</f>
        <v>0.30499999999999999</v>
      </c>
      <c r="N58" s="1">
        <f t="shared" ref="N58:T58" si="45">MEDIAN(C55:C66)</f>
        <v>0.20150000000000001</v>
      </c>
      <c r="O58" s="1">
        <f t="shared" si="45"/>
        <v>0.47250000000000003</v>
      </c>
      <c r="P58" s="1">
        <f t="shared" si="45"/>
        <v>0.50249999999999995</v>
      </c>
      <c r="Q58" s="1">
        <f t="shared" si="45"/>
        <v>0.28765849999999998</v>
      </c>
      <c r="R58" s="1">
        <f t="shared" si="45"/>
        <v>0.76441899999999996</v>
      </c>
      <c r="S58" s="1">
        <f t="shared" si="45"/>
        <v>0.7</v>
      </c>
      <c r="T58" s="1">
        <f t="shared" si="45"/>
        <v>0.52393800000000001</v>
      </c>
    </row>
    <row r="59" spans="1:20" ht="15">
      <c r="A59" s="2">
        <v>2009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/>
      <c r="I59" s="1">
        <v>0</v>
      </c>
      <c r="L59" t="s">
        <v>23</v>
      </c>
      <c r="M59" s="1">
        <f>QUARTILE(B55:B66,1)</f>
        <v>0.25650000000000001</v>
      </c>
      <c r="N59" s="1">
        <f t="shared" ref="N59:T59" si="46">QUARTILE(C55:C66,1)</f>
        <v>4.335E-2</v>
      </c>
      <c r="O59" s="1">
        <f t="shared" si="46"/>
        <v>0.16049999999999998</v>
      </c>
      <c r="P59" s="1">
        <f t="shared" si="46"/>
        <v>0.13336300000000001</v>
      </c>
      <c r="Q59" s="1">
        <f t="shared" si="46"/>
        <v>6.2170000000000003E-2</v>
      </c>
      <c r="R59" s="1">
        <f t="shared" si="46"/>
        <v>0.4306275</v>
      </c>
      <c r="S59" s="1">
        <f t="shared" si="46"/>
        <v>0.55899999999999994</v>
      </c>
      <c r="T59" s="1">
        <f t="shared" si="46"/>
        <v>0.1708035</v>
      </c>
    </row>
    <row r="60" spans="1:20" ht="15">
      <c r="A60" s="2">
        <v>2010</v>
      </c>
      <c r="C60" s="1">
        <v>5.7799999999999997E-2</v>
      </c>
      <c r="D60" s="1">
        <v>6.5070000000000003E-2</v>
      </c>
      <c r="E60" s="1">
        <v>6.3700000000000007E-2</v>
      </c>
      <c r="F60" s="1">
        <v>5.9499999999999997E-2</v>
      </c>
      <c r="G60" s="1">
        <v>7.8200000000000006E-2</v>
      </c>
      <c r="H60" s="1">
        <v>0.108</v>
      </c>
      <c r="I60" s="1">
        <v>6.6699999999999995E-2</v>
      </c>
      <c r="L60" t="s">
        <v>25</v>
      </c>
      <c r="M60" s="1">
        <f>QUARTILE(B55:B66,3)</f>
        <v>0.39249999999999996</v>
      </c>
      <c r="N60" s="1">
        <f t="shared" ref="N60:T60" si="47">QUARTILE(C55:C66,3)</f>
        <v>0.46050000000000002</v>
      </c>
      <c r="O60" s="1">
        <f t="shared" si="47"/>
        <v>0.75664724999999999</v>
      </c>
      <c r="P60" s="1">
        <f t="shared" si="47"/>
        <v>1.21875</v>
      </c>
      <c r="Q60" s="1">
        <f t="shared" si="47"/>
        <v>0.67</v>
      </c>
      <c r="R60" s="1">
        <f t="shared" si="47"/>
        <v>1.0734999999999999</v>
      </c>
      <c r="S60" s="1">
        <f t="shared" si="47"/>
        <v>1.4695</v>
      </c>
      <c r="T60" s="1">
        <f t="shared" si="47"/>
        <v>1.004</v>
      </c>
    </row>
    <row r="61" spans="1:20" ht="15">
      <c r="A61" s="2">
        <v>2011</v>
      </c>
      <c r="C61" s="1">
        <v>0</v>
      </c>
      <c r="D61" s="1">
        <v>0.17299999999999999</v>
      </c>
      <c r="E61" s="1">
        <v>0.189</v>
      </c>
      <c r="F61" s="1">
        <v>0.378</v>
      </c>
      <c r="G61" s="1">
        <v>0.746</v>
      </c>
      <c r="H61" s="1">
        <v>0.61699999999999999</v>
      </c>
      <c r="I61" s="1">
        <v>0.434</v>
      </c>
    </row>
    <row r="62" spans="1:20" ht="15">
      <c r="A62" s="2">
        <v>2012</v>
      </c>
      <c r="C62" s="1">
        <v>0.624</v>
      </c>
      <c r="D62" s="1">
        <v>0.48399999999999999</v>
      </c>
      <c r="E62" s="1">
        <v>1.6619999999999999</v>
      </c>
      <c r="F62" s="1">
        <v>1.177</v>
      </c>
      <c r="G62" s="1">
        <v>1.0589999999999999</v>
      </c>
      <c r="H62" s="1">
        <v>1.5409999999999999</v>
      </c>
      <c r="I62" s="1">
        <v>0.747</v>
      </c>
    </row>
    <row r="63" spans="1:20" ht="15">
      <c r="A63" s="2">
        <v>2013</v>
      </c>
      <c r="C63" s="1">
        <v>0</v>
      </c>
      <c r="D63" s="1">
        <v>0.123</v>
      </c>
      <c r="E63" s="1">
        <v>0.155</v>
      </c>
      <c r="F63" s="1">
        <v>0.156</v>
      </c>
      <c r="G63" s="1">
        <v>0.437</v>
      </c>
      <c r="H63" s="1">
        <v>0.7</v>
      </c>
      <c r="I63" s="1">
        <v>0.19500000000000001</v>
      </c>
    </row>
    <row r="64" spans="1:20" ht="15">
      <c r="A64" s="2">
        <v>2015</v>
      </c>
      <c r="B64" s="1">
        <v>0.20799999999999999</v>
      </c>
      <c r="C64" s="1">
        <v>0.14299999999999999</v>
      </c>
      <c r="D64" s="1">
        <v>0.48499999999999999</v>
      </c>
      <c r="E64" s="1">
        <v>0.48</v>
      </c>
      <c r="F64" s="1">
        <v>0.28899999999999998</v>
      </c>
      <c r="G64" s="1">
        <v>0.434</v>
      </c>
      <c r="H64" s="1">
        <v>0.501</v>
      </c>
      <c r="I64" s="1">
        <v>0.60499999999999998</v>
      </c>
    </row>
    <row r="65" spans="1:20" ht="15">
      <c r="A65" s="2">
        <v>2016</v>
      </c>
      <c r="B65" s="1">
        <v>0.30499999999999999</v>
      </c>
      <c r="C65" s="1">
        <v>8.7999999999999995E-2</v>
      </c>
      <c r="D65" s="1">
        <v>0.46100000000000002</v>
      </c>
      <c r="E65" s="1">
        <v>0.52500000000000002</v>
      </c>
      <c r="F65" s="1">
        <v>0.501</v>
      </c>
      <c r="G65" s="1">
        <v>1.117</v>
      </c>
      <c r="H65" s="1">
        <v>1.3979999999999999</v>
      </c>
      <c r="I65" s="1">
        <v>0.82699999999999996</v>
      </c>
    </row>
    <row r="66" spans="1:20" ht="15">
      <c r="A66" s="2">
        <v>2017</v>
      </c>
      <c r="B66" s="1">
        <v>0.48</v>
      </c>
      <c r="C66" s="1">
        <v>0.26</v>
      </c>
      <c r="D66" s="1">
        <v>1.55</v>
      </c>
      <c r="E66" s="1">
        <v>1.47</v>
      </c>
      <c r="F66" s="1">
        <v>2.12</v>
      </c>
      <c r="G66" s="1">
        <v>3.84</v>
      </c>
      <c r="H66" s="1">
        <v>4.3600000000000003</v>
      </c>
      <c r="I66" s="1">
        <v>1.78</v>
      </c>
    </row>
    <row r="67" spans="1:20">
      <c r="A67" t="s">
        <v>13</v>
      </c>
      <c r="C67" s="1"/>
      <c r="D67" s="1"/>
      <c r="E67" s="1"/>
      <c r="F67" s="1"/>
      <c r="G67" s="1"/>
      <c r="H67" s="1"/>
      <c r="I67" s="1"/>
      <c r="M67" t="s">
        <v>8</v>
      </c>
      <c r="N67" t="s">
        <v>1</v>
      </c>
      <c r="O67" t="s">
        <v>2</v>
      </c>
      <c r="P67" t="s">
        <v>3</v>
      </c>
      <c r="Q67" t="s">
        <v>4</v>
      </c>
      <c r="R67" t="s">
        <v>5</v>
      </c>
      <c r="S67" t="s">
        <v>7</v>
      </c>
      <c r="T67" t="s">
        <v>6</v>
      </c>
    </row>
    <row r="68" spans="1:20" ht="15">
      <c r="A68" s="2">
        <v>2004</v>
      </c>
      <c r="C68" s="1">
        <v>0.1</v>
      </c>
      <c r="D68" s="1">
        <v>0.09</v>
      </c>
      <c r="E68" s="1">
        <v>3.7999999999999999E-2</v>
      </c>
      <c r="F68" s="1">
        <v>0.01</v>
      </c>
      <c r="G68" s="1">
        <v>6.0000000000000001E-3</v>
      </c>
      <c r="H68" s="1"/>
      <c r="I68" s="1">
        <v>0.36398000000000003</v>
      </c>
      <c r="L68" t="s">
        <v>28</v>
      </c>
      <c r="M68" s="1">
        <f>AVERAGE(B68:B79)</f>
        <v>0.16366666666666665</v>
      </c>
      <c r="N68" s="1">
        <f t="shared" ref="N68:T68" si="48">AVERAGE(C68:C79)</f>
        <v>0.27751674999999998</v>
      </c>
      <c r="O68" s="1">
        <f t="shared" si="48"/>
        <v>0.10247616666666669</v>
      </c>
      <c r="P68" s="1">
        <f t="shared" si="48"/>
        <v>0.10548950000000001</v>
      </c>
      <c r="Q68" s="1">
        <f t="shared" si="48"/>
        <v>7.483766666666665E-2</v>
      </c>
      <c r="R68" s="1">
        <f t="shared" si="48"/>
        <v>6.4824166666666669E-2</v>
      </c>
      <c r="S68" s="1">
        <f t="shared" si="48"/>
        <v>7.6142857142857151E-2</v>
      </c>
      <c r="T68" s="1">
        <f t="shared" si="48"/>
        <v>0.10503274999999999</v>
      </c>
    </row>
    <row r="69" spans="1:20" ht="15">
      <c r="A69" s="2">
        <v>2005</v>
      </c>
      <c r="C69" s="1">
        <v>0.12572</v>
      </c>
      <c r="D69" s="1">
        <v>0.1</v>
      </c>
      <c r="E69" s="1">
        <v>0.05</v>
      </c>
      <c r="F69" s="1">
        <v>0.1</v>
      </c>
      <c r="G69" s="1">
        <v>0.14000000000000001</v>
      </c>
      <c r="H69" s="1"/>
      <c r="I69" s="1">
        <v>0.09</v>
      </c>
      <c r="L69" t="s">
        <v>26</v>
      </c>
      <c r="M69" s="1">
        <f>MIN(B68:B79)</f>
        <v>5.2999999999999999E-2</v>
      </c>
      <c r="N69" s="1">
        <f t="shared" ref="N69:T69" si="49">MIN(C68:C79)</f>
        <v>0</v>
      </c>
      <c r="O69" s="1">
        <f t="shared" si="49"/>
        <v>0</v>
      </c>
      <c r="P69" s="1">
        <f t="shared" si="49"/>
        <v>0</v>
      </c>
      <c r="Q69" s="1">
        <f t="shared" si="49"/>
        <v>0</v>
      </c>
      <c r="R69" s="1">
        <f t="shared" si="49"/>
        <v>0</v>
      </c>
      <c r="S69" s="1">
        <f t="shared" si="49"/>
        <v>0.01</v>
      </c>
      <c r="T69" s="1">
        <f t="shared" si="49"/>
        <v>0</v>
      </c>
    </row>
    <row r="70" spans="1:20" ht="15">
      <c r="A70" s="2">
        <v>2006</v>
      </c>
      <c r="C70" s="1">
        <v>0.67612099999999997</v>
      </c>
      <c r="D70" s="1">
        <v>5.8554000000000002E-2</v>
      </c>
      <c r="E70" s="1">
        <v>5.8554000000000002E-2</v>
      </c>
      <c r="F70" s="1">
        <v>2.6532E-2</v>
      </c>
      <c r="G70" s="1">
        <v>3.6600000000000001E-3</v>
      </c>
      <c r="H70" s="1"/>
      <c r="I70" s="1">
        <v>1.7382999999999999E-2</v>
      </c>
      <c r="L70" t="s">
        <v>27</v>
      </c>
      <c r="M70" s="1">
        <f>MAX(B68:B79)</f>
        <v>0.35099999999999998</v>
      </c>
      <c r="N70" s="1">
        <f t="shared" ref="N70:T70" si="50">MAX(C68:C79)</f>
        <v>0.67612099999999997</v>
      </c>
      <c r="O70" s="1">
        <f t="shared" si="50"/>
        <v>0.214</v>
      </c>
      <c r="P70" s="1">
        <f t="shared" si="50"/>
        <v>0.33</v>
      </c>
      <c r="Q70" s="1">
        <f t="shared" si="50"/>
        <v>0.2</v>
      </c>
      <c r="R70" s="1">
        <f t="shared" si="50"/>
        <v>0.17</v>
      </c>
      <c r="S70" s="1">
        <f t="shared" si="50"/>
        <v>0.14000000000000001</v>
      </c>
      <c r="T70" s="1">
        <f t="shared" si="50"/>
        <v>0.36398000000000003</v>
      </c>
    </row>
    <row r="71" spans="1:20" ht="15">
      <c r="A71" s="2">
        <v>2008</v>
      </c>
      <c r="C71" s="1">
        <v>0.14326</v>
      </c>
      <c r="D71" s="1">
        <v>0.14326</v>
      </c>
      <c r="E71" s="1">
        <v>0.12572</v>
      </c>
      <c r="F71" s="1">
        <v>0.12572</v>
      </c>
      <c r="G71" s="1">
        <v>5.5559999999999998E-2</v>
      </c>
      <c r="H71" s="1"/>
      <c r="I71" s="1">
        <v>6.4329999999999998E-2</v>
      </c>
      <c r="L71" t="s">
        <v>24</v>
      </c>
      <c r="M71" s="1">
        <f>MEDIAN(B68:B79)</f>
        <v>8.6999999999999994E-2</v>
      </c>
      <c r="N71" s="1">
        <f t="shared" ref="N71:T71" si="51">MEDIAN(C68:C79)</f>
        <v>0.23704999999999998</v>
      </c>
      <c r="O71" s="1">
        <f t="shared" si="51"/>
        <v>9.5000000000000001E-2</v>
      </c>
      <c r="P71" s="1">
        <f t="shared" si="51"/>
        <v>6.4277000000000001E-2</v>
      </c>
      <c r="Q71" s="1">
        <f t="shared" si="51"/>
        <v>5.2499999999999998E-2</v>
      </c>
      <c r="R71" s="1">
        <f t="shared" si="51"/>
        <v>5.4614999999999997E-2</v>
      </c>
      <c r="S71" s="1">
        <f t="shared" si="51"/>
        <v>0.08</v>
      </c>
      <c r="T71" s="1">
        <f t="shared" si="51"/>
        <v>6.6514999999999991E-2</v>
      </c>
    </row>
    <row r="72" spans="1:20" ht="15">
      <c r="A72" s="2">
        <v>2009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/>
      <c r="I72" s="1">
        <v>0</v>
      </c>
      <c r="L72" t="s">
        <v>23</v>
      </c>
      <c r="M72" s="1">
        <f>QUARTILE(B68:B79,1)</f>
        <v>6.9999999999999993E-2</v>
      </c>
      <c r="N72" s="1">
        <f t="shared" ref="N72:T72" si="52">QUARTILE(C68:C79,1)</f>
        <v>0.11929000000000001</v>
      </c>
      <c r="O72" s="1">
        <f t="shared" si="52"/>
        <v>5.0915500000000002E-2</v>
      </c>
      <c r="P72" s="1">
        <f t="shared" si="52"/>
        <v>4.7E-2</v>
      </c>
      <c r="Q72" s="1">
        <f t="shared" si="52"/>
        <v>2.3399E-2</v>
      </c>
      <c r="R72" s="1">
        <f t="shared" si="52"/>
        <v>1.4999999999999999E-2</v>
      </c>
      <c r="S72" s="1">
        <f t="shared" si="52"/>
        <v>4.7E-2</v>
      </c>
      <c r="T72" s="1">
        <f t="shared" si="52"/>
        <v>2.6095750000000001E-2</v>
      </c>
    </row>
    <row r="73" spans="1:20" ht="15">
      <c r="A73" s="2">
        <v>2010</v>
      </c>
      <c r="C73" s="1">
        <v>0.25009999999999999</v>
      </c>
      <c r="D73" s="1">
        <v>8.3900000000000002E-2</v>
      </c>
      <c r="E73" s="1">
        <v>0.18210000000000001</v>
      </c>
      <c r="F73" s="1">
        <v>0.1368</v>
      </c>
      <c r="G73" s="1">
        <v>5.3670000000000002E-2</v>
      </c>
      <c r="H73" s="1">
        <v>9.9000000000000005E-2</v>
      </c>
      <c r="I73" s="1">
        <v>6.8699999999999997E-2</v>
      </c>
      <c r="L73" t="s">
        <v>25</v>
      </c>
      <c r="M73" s="1">
        <f>QUARTILE(B68:B79,3)</f>
        <v>0.219</v>
      </c>
      <c r="N73" s="1">
        <f t="shared" ref="N73:T73" si="53">QUARTILE(C68:C79,3)</f>
        <v>0.36225000000000002</v>
      </c>
      <c r="O73" s="1">
        <f t="shared" si="53"/>
        <v>0.154195</v>
      </c>
      <c r="P73" s="1">
        <f t="shared" si="53"/>
        <v>0.15862499999999999</v>
      </c>
      <c r="Q73" s="1">
        <f t="shared" si="53"/>
        <v>0.12848999999999999</v>
      </c>
      <c r="R73" s="1">
        <f t="shared" si="53"/>
        <v>9.2749999999999999E-2</v>
      </c>
      <c r="S73" s="1">
        <f t="shared" si="53"/>
        <v>0.10450000000000001</v>
      </c>
      <c r="T73" s="1">
        <f t="shared" si="53"/>
        <v>0.12</v>
      </c>
    </row>
    <row r="74" spans="1:20" ht="15">
      <c r="A74" s="2">
        <v>2011</v>
      </c>
      <c r="C74" s="1">
        <v>3.2000000000000001E-2</v>
      </c>
      <c r="D74" s="1">
        <v>2.8000000000000001E-2</v>
      </c>
      <c r="E74" s="1">
        <v>5.0999999999999997E-2</v>
      </c>
      <c r="F74" s="1">
        <v>4.3999999999999997E-2</v>
      </c>
      <c r="G74" s="1">
        <v>3.2000000000000001E-2</v>
      </c>
      <c r="H74" s="1">
        <v>2.8000000000000001E-2</v>
      </c>
      <c r="I74" s="1">
        <v>2.9000000000000001E-2</v>
      </c>
    </row>
    <row r="75" spans="1:20" ht="15">
      <c r="A75" s="2">
        <v>2012</v>
      </c>
      <c r="C75" s="1">
        <v>0.224</v>
      </c>
      <c r="D75" s="1">
        <v>0.187</v>
      </c>
      <c r="E75" s="1">
        <v>0.18</v>
      </c>
      <c r="F75" s="1">
        <v>0.15</v>
      </c>
      <c r="G75" s="1">
        <v>7.6999999999999999E-2</v>
      </c>
      <c r="H75" s="1">
        <v>0.08</v>
      </c>
      <c r="I75" s="1">
        <v>9.0999999999999998E-2</v>
      </c>
    </row>
    <row r="76" spans="1:20" ht="15">
      <c r="A76" s="2">
        <v>2013</v>
      </c>
      <c r="C76" s="1">
        <v>0.29599999999999999</v>
      </c>
      <c r="D76" s="1">
        <v>0.104</v>
      </c>
      <c r="E76" s="1">
        <v>2.9000000000000001E-2</v>
      </c>
      <c r="F76" s="1">
        <v>1.4E-2</v>
      </c>
      <c r="G76" s="1">
        <v>0.159</v>
      </c>
      <c r="H76" s="1">
        <v>6.6000000000000003E-2</v>
      </c>
      <c r="I76" s="1">
        <v>4.2999999999999997E-2</v>
      </c>
    </row>
    <row r="77" spans="1:20" ht="15">
      <c r="A77" s="2">
        <v>2015</v>
      </c>
      <c r="B77" s="1">
        <v>0.35099999999999998</v>
      </c>
      <c r="C77" s="1">
        <v>0.65</v>
      </c>
      <c r="D77" s="1">
        <v>0.214</v>
      </c>
      <c r="E77" s="1">
        <v>0.1515</v>
      </c>
      <c r="F77" s="1">
        <v>0.2</v>
      </c>
      <c r="G77" s="1">
        <v>0.17</v>
      </c>
      <c r="H77" s="1">
        <v>0.14000000000000001</v>
      </c>
      <c r="I77" s="1">
        <v>0.20699999999999999</v>
      </c>
    </row>
    <row r="78" spans="1:20" ht="15">
      <c r="A78" s="2">
        <v>2016</v>
      </c>
      <c r="B78" s="1">
        <v>8.6999999999999994E-2</v>
      </c>
      <c r="C78" s="1">
        <v>0.56100000000000005</v>
      </c>
      <c r="D78" s="1">
        <v>0.20899999999999999</v>
      </c>
      <c r="E78" s="1">
        <v>0.33</v>
      </c>
      <c r="F78" s="1">
        <v>6.0999999999999999E-2</v>
      </c>
      <c r="G78" s="1">
        <v>6.3E-2</v>
      </c>
      <c r="H78" s="1">
        <v>0.11</v>
      </c>
      <c r="I78" s="1">
        <v>0.27100000000000002</v>
      </c>
    </row>
    <row r="79" spans="1:20" ht="15">
      <c r="A79" s="2">
        <v>2017</v>
      </c>
      <c r="B79" s="1">
        <v>5.2999999999999999E-2</v>
      </c>
      <c r="C79" s="1">
        <v>0.27200000000000002</v>
      </c>
      <c r="D79" s="1">
        <v>1.2E-2</v>
      </c>
      <c r="E79" s="1">
        <v>7.0000000000000007E-2</v>
      </c>
      <c r="F79" s="1">
        <v>0.03</v>
      </c>
      <c r="G79" s="1">
        <v>1.7999999999999999E-2</v>
      </c>
      <c r="H79" s="1">
        <v>0.01</v>
      </c>
      <c r="I79" s="1">
        <v>1.4999999999999999E-2</v>
      </c>
    </row>
    <row r="80" spans="1:20">
      <c r="A80" t="s">
        <v>14</v>
      </c>
      <c r="C80" s="1"/>
      <c r="D80" s="1"/>
      <c r="E80" s="1"/>
      <c r="F80" s="1"/>
      <c r="G80" s="1"/>
      <c r="H80" s="1"/>
      <c r="I80" s="1"/>
      <c r="M80" t="s">
        <v>8</v>
      </c>
      <c r="N80" t="s">
        <v>1</v>
      </c>
      <c r="O80" t="s">
        <v>2</v>
      </c>
      <c r="P80" t="s">
        <v>3</v>
      </c>
      <c r="Q80" t="s">
        <v>4</v>
      </c>
      <c r="R80" t="s">
        <v>5</v>
      </c>
      <c r="S80" t="s">
        <v>7</v>
      </c>
      <c r="T80" t="s">
        <v>6</v>
      </c>
    </row>
    <row r="81" spans="1:20" ht="15">
      <c r="A81" s="2">
        <v>2004</v>
      </c>
      <c r="C81" s="1"/>
      <c r="D81" s="1"/>
      <c r="E81" s="1"/>
      <c r="F81" s="1"/>
      <c r="G81" s="1"/>
      <c r="H81" s="1"/>
      <c r="I81" s="1"/>
      <c r="L81" t="s">
        <v>28</v>
      </c>
      <c r="M81" s="1">
        <f>AVERAGE(B81:B92)</f>
        <v>3.33</v>
      </c>
      <c r="N81" s="1">
        <f t="shared" ref="N81:T81" si="54">AVERAGE(C81:C92)</f>
        <v>4.2438022035270828</v>
      </c>
      <c r="O81" s="1">
        <f t="shared" si="54"/>
        <v>4.7482122657506318</v>
      </c>
      <c r="P81" s="1">
        <f t="shared" si="54"/>
        <v>4.7001426303998661</v>
      </c>
      <c r="Q81" s="1">
        <f t="shared" si="54"/>
        <v>6.3330121093136436</v>
      </c>
      <c r="R81" s="1">
        <f t="shared" si="54"/>
        <v>5.1716620281988277</v>
      </c>
      <c r="S81" s="1">
        <f t="shared" si="54"/>
        <v>4.9374263996138996</v>
      </c>
      <c r="T81" s="1">
        <f t="shared" si="54"/>
        <v>4.5415747926229466</v>
      </c>
    </row>
    <row r="82" spans="1:20" ht="15">
      <c r="A82" s="2">
        <v>2005</v>
      </c>
      <c r="C82" s="1">
        <v>4.6263345195729535</v>
      </c>
      <c r="D82" s="1">
        <v>4.4000000000000004</v>
      </c>
      <c r="E82" s="1">
        <v>3.9402985074626864</v>
      </c>
      <c r="F82" s="1">
        <v>4.8888888888888893</v>
      </c>
      <c r="G82" s="1">
        <v>4.0707964601769913</v>
      </c>
      <c r="H82" s="1"/>
      <c r="I82" s="1">
        <v>4.4473684210526319</v>
      </c>
      <c r="L82" t="s">
        <v>26</v>
      </c>
      <c r="M82" s="1">
        <f>MIN(B81:B92)</f>
        <v>3.25</v>
      </c>
      <c r="N82" s="1">
        <f t="shared" ref="N82:T82" si="55">MIN(C81:C92)</f>
        <v>2.8204334365325079</v>
      </c>
      <c r="O82" s="1">
        <f t="shared" si="55"/>
        <v>1.9801324503311257</v>
      </c>
      <c r="P82" s="1">
        <f t="shared" si="55"/>
        <v>3.22</v>
      </c>
      <c r="Q82" s="1">
        <f t="shared" si="55"/>
        <v>4.7142857142857144</v>
      </c>
      <c r="R82" s="1">
        <f t="shared" si="55"/>
        <v>3.6143790849673203</v>
      </c>
      <c r="S82" s="1">
        <f t="shared" si="55"/>
        <v>3</v>
      </c>
      <c r="T82" s="1">
        <f t="shared" si="55"/>
        <v>3.24</v>
      </c>
    </row>
    <row r="83" spans="1:20" ht="15">
      <c r="A83" s="2">
        <v>2006</v>
      </c>
      <c r="C83" s="1">
        <v>4.0992907801418443</v>
      </c>
      <c r="D83" s="1">
        <v>6.7039999999999997</v>
      </c>
      <c r="E83" s="1">
        <v>5.8394160583941606</v>
      </c>
      <c r="F83" s="1">
        <v>7.698924731182796</v>
      </c>
      <c r="G83" s="1">
        <v>7.7777777777777777</v>
      </c>
      <c r="H83" s="1"/>
      <c r="I83" s="1">
        <v>4.1206896551724137</v>
      </c>
      <c r="L83" t="s">
        <v>27</v>
      </c>
      <c r="M83" s="1">
        <f>MAX(B81:B92)</f>
        <v>3.43</v>
      </c>
      <c r="N83" s="1">
        <f t="shared" ref="N83:T83" si="56">MAX(C81:C92)</f>
        <v>6.6645161290322577</v>
      </c>
      <c r="O83" s="1">
        <f t="shared" si="56"/>
        <v>7.3220338983050848</v>
      </c>
      <c r="P83" s="1">
        <f t="shared" si="56"/>
        <v>7.0681818181818183</v>
      </c>
      <c r="Q83" s="1">
        <f t="shared" si="56"/>
        <v>8</v>
      </c>
      <c r="R83" s="1">
        <f t="shared" si="56"/>
        <v>7.7777777777777777</v>
      </c>
      <c r="S83" s="1">
        <f t="shared" si="56"/>
        <v>7</v>
      </c>
      <c r="T83" s="1">
        <f t="shared" si="56"/>
        <v>6.6455696202531644</v>
      </c>
    </row>
    <row r="84" spans="1:20" ht="15">
      <c r="A84" s="2">
        <v>2008</v>
      </c>
      <c r="C84" s="1">
        <v>6.6645161290322577</v>
      </c>
      <c r="D84" s="1">
        <v>7.3220338983050848</v>
      </c>
      <c r="E84" s="1">
        <v>7.0681818181818183</v>
      </c>
      <c r="F84" s="1">
        <v>7.5333333333333332</v>
      </c>
      <c r="G84" s="1">
        <v>7.1237113402061851</v>
      </c>
      <c r="H84" s="1"/>
      <c r="I84" s="1">
        <v>5.9902912621359219</v>
      </c>
      <c r="L84" t="s">
        <v>24</v>
      </c>
      <c r="M84" s="1">
        <f>MEDIAN(B81:B92)</f>
        <v>3.31</v>
      </c>
      <c r="N84" s="1">
        <f t="shared" ref="N84:T84" si="57">MEDIAN(C81:C92)</f>
        <v>3.9565217391304346</v>
      </c>
      <c r="O84" s="1">
        <f t="shared" si="57"/>
        <v>4.4000000000000004</v>
      </c>
      <c r="P84" s="1">
        <f t="shared" si="57"/>
        <v>4.41</v>
      </c>
      <c r="Q84" s="1">
        <f t="shared" si="57"/>
        <v>6.1818181818181817</v>
      </c>
      <c r="R84" s="1">
        <f t="shared" si="57"/>
        <v>4.76</v>
      </c>
      <c r="S84" s="1">
        <f t="shared" si="57"/>
        <v>4.7670270270270274</v>
      </c>
      <c r="T84" s="1">
        <f t="shared" si="57"/>
        <v>4.33</v>
      </c>
    </row>
    <row r="85" spans="1:20" ht="15">
      <c r="A85" s="2">
        <v>2009</v>
      </c>
      <c r="C85" s="1">
        <v>4.6098360655737709</v>
      </c>
      <c r="D85" s="1">
        <v>4.8321167883211675</v>
      </c>
      <c r="E85" s="1">
        <v>5.552941176470588</v>
      </c>
      <c r="F85" s="1">
        <v>7.5</v>
      </c>
      <c r="G85" s="1">
        <v>3.6143790849673203</v>
      </c>
      <c r="H85" s="1">
        <v>5.6428571428571432</v>
      </c>
      <c r="I85" s="1">
        <v>5.5</v>
      </c>
      <c r="L85" t="s">
        <v>23</v>
      </c>
      <c r="M85" s="1">
        <f>QUARTILE(B81:B92,1)</f>
        <v>3.2800000000000002</v>
      </c>
      <c r="N85" s="1">
        <f t="shared" ref="N85:T85" si="58">QUARTILE(C81:C92,1)</f>
        <v>3.74</v>
      </c>
      <c r="O85" s="1">
        <f t="shared" si="58"/>
        <v>3.8499999999999996</v>
      </c>
      <c r="P85" s="1">
        <f t="shared" si="58"/>
        <v>3.8174436090225563</v>
      </c>
      <c r="Q85" s="1">
        <f t="shared" si="58"/>
        <v>5.219444444444445</v>
      </c>
      <c r="R85" s="1">
        <f t="shared" si="58"/>
        <v>4.0353982300884956</v>
      </c>
      <c r="S85" s="1">
        <f t="shared" si="58"/>
        <v>4.4649999999999999</v>
      </c>
      <c r="T85" s="1">
        <f t="shared" si="58"/>
        <v>3.741029411764706</v>
      </c>
    </row>
    <row r="86" spans="1:20" ht="15">
      <c r="A86" s="2">
        <v>2010</v>
      </c>
      <c r="C86" s="1">
        <v>4.9683698296836987</v>
      </c>
      <c r="D86" s="1">
        <v>6.8703703703703702</v>
      </c>
      <c r="E86" s="1">
        <v>6.127272727272727</v>
      </c>
      <c r="F86" s="1">
        <v>6.7058823529411766</v>
      </c>
      <c r="G86" s="1">
        <v>6.1875</v>
      </c>
      <c r="H86" s="1">
        <v>5.5625</v>
      </c>
      <c r="I86" s="1">
        <v>6.6455696202531644</v>
      </c>
      <c r="L86" t="s">
        <v>25</v>
      </c>
      <c r="M86" s="1">
        <f>QUARTILE(B81:B92,3)</f>
        <v>3.37</v>
      </c>
      <c r="N86" s="1">
        <f t="shared" ref="N86:T86" si="59">QUARTILE(C81:C92,3)</f>
        <v>4.6180852925733618</v>
      </c>
      <c r="O86" s="1">
        <f t="shared" si="59"/>
        <v>5.782</v>
      </c>
      <c r="P86" s="1">
        <f t="shared" si="59"/>
        <v>5.6961786174323743</v>
      </c>
      <c r="Q86" s="1">
        <f t="shared" si="59"/>
        <v>7.5166666666666666</v>
      </c>
      <c r="R86" s="1">
        <f t="shared" si="59"/>
        <v>5.96875</v>
      </c>
      <c r="S86" s="1">
        <f t="shared" si="59"/>
        <v>5.5825892857142856</v>
      </c>
      <c r="T86" s="1">
        <f t="shared" si="59"/>
        <v>5.046875</v>
      </c>
    </row>
    <row r="87" spans="1:20" ht="15">
      <c r="A87" s="2">
        <v>2011</v>
      </c>
      <c r="C87" s="1">
        <v>3.9565217391304346</v>
      </c>
      <c r="D87" s="1">
        <v>3.3716814159292037</v>
      </c>
      <c r="E87" s="1">
        <v>3.4285714285714284</v>
      </c>
      <c r="F87" s="1">
        <v>4.7142857142857144</v>
      </c>
      <c r="G87" s="1">
        <v>4.5441176470588234</v>
      </c>
      <c r="H87" s="1">
        <v>4.5540540540540544</v>
      </c>
      <c r="I87" s="1">
        <v>3.7720588235294117</v>
      </c>
    </row>
    <row r="88" spans="1:20" ht="15">
      <c r="A88" s="2">
        <v>2012</v>
      </c>
      <c r="C88" s="1">
        <v>2.8204334365325079</v>
      </c>
      <c r="D88" s="1">
        <v>1.9801324503311257</v>
      </c>
      <c r="E88" s="1">
        <v>3.9085714285714284</v>
      </c>
      <c r="F88" s="1">
        <v>6.1818181818181817</v>
      </c>
      <c r="G88" s="1">
        <v>4</v>
      </c>
      <c r="H88" s="1">
        <v>3</v>
      </c>
      <c r="I88" s="1">
        <v>3.6075949367088609</v>
      </c>
    </row>
    <row r="89" spans="1:20" ht="15">
      <c r="A89" s="2">
        <v>2013</v>
      </c>
      <c r="C89" s="1">
        <v>3.9565217391304346</v>
      </c>
      <c r="D89" s="1">
        <v>3.6</v>
      </c>
      <c r="E89" s="1">
        <v>3.7263157894736842</v>
      </c>
      <c r="F89" s="1">
        <v>8</v>
      </c>
      <c r="G89" s="1">
        <v>5.75</v>
      </c>
      <c r="H89" s="1">
        <v>7</v>
      </c>
      <c r="I89" s="1">
        <v>4.59375</v>
      </c>
    </row>
    <row r="90" spans="1:20">
      <c r="A90">
        <v>2015</v>
      </c>
      <c r="B90">
        <v>3.43</v>
      </c>
      <c r="C90" s="1">
        <v>3.95</v>
      </c>
      <c r="D90" s="1">
        <v>4.1900000000000004</v>
      </c>
      <c r="E90" s="1">
        <v>4.41</v>
      </c>
      <c r="F90" s="1">
        <v>5.55</v>
      </c>
      <c r="G90" s="1">
        <v>5.0599999999999996</v>
      </c>
      <c r="H90" s="1">
        <v>4.55</v>
      </c>
      <c r="I90" s="1">
        <v>3.71</v>
      </c>
    </row>
    <row r="91" spans="1:20" ht="15">
      <c r="A91" s="2">
        <v>2016</v>
      </c>
      <c r="B91" s="1">
        <v>3.25</v>
      </c>
      <c r="C91" s="1">
        <v>3.53</v>
      </c>
      <c r="D91" s="1">
        <v>4.0999999999999996</v>
      </c>
      <c r="E91" s="1">
        <v>4.4800000000000004</v>
      </c>
      <c r="F91" s="1">
        <v>6.14</v>
      </c>
      <c r="G91" s="1">
        <v>4</v>
      </c>
      <c r="H91" s="1">
        <v>4.21</v>
      </c>
      <c r="I91" s="1">
        <v>4.33</v>
      </c>
    </row>
    <row r="92" spans="1:20" ht="15">
      <c r="A92" s="2">
        <v>2017</v>
      </c>
      <c r="B92" s="1">
        <v>3.31</v>
      </c>
      <c r="C92" s="1">
        <v>3.5</v>
      </c>
      <c r="D92" s="1">
        <v>4.8600000000000003</v>
      </c>
      <c r="E92" s="1">
        <v>3.22</v>
      </c>
      <c r="F92" s="1">
        <v>4.75</v>
      </c>
      <c r="G92" s="1">
        <v>4.76</v>
      </c>
      <c r="H92" s="1">
        <v>4.9800000000000004</v>
      </c>
      <c r="I92" s="1">
        <v>3.24</v>
      </c>
    </row>
    <row r="93" spans="1:20">
      <c r="A93" t="s">
        <v>15</v>
      </c>
      <c r="C93" s="1"/>
      <c r="D93" s="1"/>
      <c r="E93" s="1"/>
      <c r="F93" s="1"/>
      <c r="G93" s="1"/>
      <c r="H93" s="1"/>
      <c r="I93" s="1"/>
      <c r="M93" t="s">
        <v>8</v>
      </c>
      <c r="N93" t="s">
        <v>1</v>
      </c>
      <c r="O93" t="s">
        <v>2</v>
      </c>
      <c r="P93" t="s">
        <v>3</v>
      </c>
      <c r="Q93" t="s">
        <v>4</v>
      </c>
      <c r="R93" t="s">
        <v>5</v>
      </c>
      <c r="S93" t="s">
        <v>7</v>
      </c>
      <c r="T93" t="s">
        <v>6</v>
      </c>
    </row>
    <row r="94" spans="1:20" ht="15">
      <c r="A94" s="2">
        <v>2004</v>
      </c>
      <c r="C94" s="1"/>
      <c r="D94" s="1"/>
      <c r="E94" s="1"/>
      <c r="F94" s="1"/>
      <c r="G94" s="1"/>
      <c r="H94" s="1"/>
      <c r="I94" s="1"/>
      <c r="L94" t="s">
        <v>28</v>
      </c>
      <c r="M94" s="1">
        <f>AVERAGE(B94:B105)</f>
        <v>8</v>
      </c>
      <c r="N94" s="1">
        <f>AVERAGE(C94:C104)</f>
        <v>10.6</v>
      </c>
      <c r="O94" s="1">
        <f t="shared" ref="O94" si="60">AVERAGE(D94:D104)</f>
        <v>7.9</v>
      </c>
      <c r="P94" s="1">
        <f t="shared" ref="P94" si="61">AVERAGE(E94:E104)</f>
        <v>7.6</v>
      </c>
      <c r="Q94" s="1">
        <f t="shared" ref="Q94" si="62">AVERAGE(F94:F104)</f>
        <v>1.6</v>
      </c>
      <c r="R94" s="1">
        <f t="shared" ref="R94" si="63">AVERAGE(G94:G104)</f>
        <v>3.4</v>
      </c>
      <c r="S94" s="1">
        <f>AVERAGE(H94:H104)</f>
        <v>3.1428571428571428</v>
      </c>
      <c r="T94" s="1">
        <f>AVERAGE(I94:I104)</f>
        <v>7.6</v>
      </c>
    </row>
    <row r="95" spans="1:20" ht="15">
      <c r="A95" s="2">
        <v>2005</v>
      </c>
      <c r="C95" s="1">
        <v>9</v>
      </c>
      <c r="D95" s="1">
        <v>6</v>
      </c>
      <c r="E95" s="1">
        <v>7</v>
      </c>
      <c r="F95" s="1">
        <v>5</v>
      </c>
      <c r="G95" s="1">
        <v>2</v>
      </c>
      <c r="H95" s="1"/>
      <c r="I95" s="1">
        <v>5</v>
      </c>
      <c r="L95" t="s">
        <v>26</v>
      </c>
      <c r="M95" s="1">
        <f>MIN(B94:B105)</f>
        <v>6</v>
      </c>
      <c r="N95" s="1">
        <f>MIN(C94:C104)</f>
        <v>7</v>
      </c>
      <c r="O95" s="1">
        <f t="shared" ref="O95" si="64">MIN(D94:D104)</f>
        <v>3</v>
      </c>
      <c r="P95" s="1">
        <f t="shared" ref="P95" si="65">MIN(E94:E104)</f>
        <v>3</v>
      </c>
      <c r="Q95" s="1">
        <f t="shared" ref="Q95" si="66">MIN(F94:F104)</f>
        <v>0</v>
      </c>
      <c r="R95" s="1">
        <f t="shared" ref="R95" si="67">MIN(G94:G104)</f>
        <v>0</v>
      </c>
      <c r="S95" s="1">
        <f>MIN(H94:H104)</f>
        <v>1</v>
      </c>
      <c r="T95" s="1">
        <f>MIN(I94:I104)</f>
        <v>4</v>
      </c>
    </row>
    <row r="96" spans="1:20" ht="15">
      <c r="A96" s="2">
        <v>2006</v>
      </c>
      <c r="C96" s="1">
        <v>15</v>
      </c>
      <c r="D96" s="1">
        <v>6</v>
      </c>
      <c r="E96" s="1">
        <v>9</v>
      </c>
      <c r="F96" s="1">
        <v>2</v>
      </c>
      <c r="G96" s="1">
        <v>0</v>
      </c>
      <c r="H96" s="1"/>
      <c r="I96" s="1">
        <v>7</v>
      </c>
      <c r="L96" t="s">
        <v>27</v>
      </c>
      <c r="M96" s="1">
        <f>MAX(B94:B105)</f>
        <v>11</v>
      </c>
      <c r="N96" s="1">
        <f>MAX(C94:C104)</f>
        <v>15</v>
      </c>
      <c r="O96" s="1">
        <f t="shared" ref="O96" si="68">MAX(D94:D104)</f>
        <v>13</v>
      </c>
      <c r="P96" s="1">
        <f t="shared" ref="P96" si="69">MAX(E94:E104)</f>
        <v>11</v>
      </c>
      <c r="Q96" s="1">
        <f t="shared" ref="Q96" si="70">MAX(F94:F104)</f>
        <v>5</v>
      </c>
      <c r="R96" s="1">
        <f t="shared" ref="R96" si="71">MAX(G94:G104)</f>
        <v>8</v>
      </c>
      <c r="S96" s="1">
        <f>MAX(H94:H104)</f>
        <v>6</v>
      </c>
      <c r="T96" s="1">
        <f>MAX(I94:I104)</f>
        <v>13</v>
      </c>
    </row>
    <row r="97" spans="1:20" ht="15">
      <c r="A97" s="2">
        <v>2008</v>
      </c>
      <c r="C97" s="1">
        <v>9</v>
      </c>
      <c r="D97" s="1">
        <v>3</v>
      </c>
      <c r="E97" s="1">
        <v>3</v>
      </c>
      <c r="F97" s="1">
        <v>1</v>
      </c>
      <c r="G97" s="1">
        <v>5</v>
      </c>
      <c r="H97" s="1"/>
      <c r="I97" s="1">
        <v>6</v>
      </c>
      <c r="L97" t="s">
        <v>24</v>
      </c>
      <c r="M97" s="1">
        <f>MEDIAN(B94:B105)</f>
        <v>7</v>
      </c>
      <c r="N97" s="1">
        <f>MEDIAN(C94:C104)</f>
        <v>10.5</v>
      </c>
      <c r="O97" s="1">
        <f t="shared" ref="O97" si="72">MEDIAN(D94:D104)</f>
        <v>7</v>
      </c>
      <c r="P97" s="1">
        <f t="shared" ref="P97" si="73">MEDIAN(E94:E104)</f>
        <v>7.5</v>
      </c>
      <c r="Q97" s="1">
        <f t="shared" ref="Q97" si="74">MEDIAN(F94:F104)</f>
        <v>1</v>
      </c>
      <c r="R97" s="1">
        <f t="shared" ref="R97" si="75">MEDIAN(G94:G104)</f>
        <v>3.5</v>
      </c>
      <c r="S97" s="1">
        <f>MEDIAN(H94:H104)</f>
        <v>3</v>
      </c>
      <c r="T97" s="1">
        <f>MEDIAN(I94:I104)</f>
        <v>7</v>
      </c>
    </row>
    <row r="98" spans="1:20" ht="15">
      <c r="A98" s="2">
        <v>2009</v>
      </c>
      <c r="C98" s="1">
        <v>9</v>
      </c>
      <c r="D98" s="1">
        <v>7</v>
      </c>
      <c r="E98" s="1">
        <v>5</v>
      </c>
      <c r="F98" s="1">
        <v>1</v>
      </c>
      <c r="G98" s="1">
        <v>8</v>
      </c>
      <c r="H98" s="1">
        <v>3</v>
      </c>
      <c r="I98" s="1">
        <v>4</v>
      </c>
      <c r="L98" t="s">
        <v>23</v>
      </c>
      <c r="M98" s="1">
        <f>QUARTILE(B94:B105,1)</f>
        <v>6.5</v>
      </c>
      <c r="N98" s="1">
        <f>QUARTILE(C94:C104,1)</f>
        <v>9</v>
      </c>
      <c r="O98" s="1">
        <f t="shared" ref="O98" si="76">QUARTILE(D94:D104,1)</f>
        <v>6.25</v>
      </c>
      <c r="P98" s="1">
        <f t="shared" ref="P98" si="77">QUARTILE(E94:E104,1)</f>
        <v>6.25</v>
      </c>
      <c r="Q98" s="1">
        <f t="shared" ref="Q98" si="78">QUARTILE(F94:F104,1)</f>
        <v>0.25</v>
      </c>
      <c r="R98" s="1">
        <f t="shared" ref="R98" si="79">QUARTILE(G94:G104,1)</f>
        <v>2.25</v>
      </c>
      <c r="S98" s="1">
        <f>QUARTILE(H94:H104,1)</f>
        <v>2</v>
      </c>
      <c r="T98" s="1">
        <f>QUARTILE(I94:I104,1)</f>
        <v>6</v>
      </c>
    </row>
    <row r="99" spans="1:20" ht="15">
      <c r="A99" s="2">
        <v>2010</v>
      </c>
      <c r="C99" s="1">
        <v>14</v>
      </c>
      <c r="D99" s="1">
        <v>7</v>
      </c>
      <c r="E99" s="1">
        <v>9</v>
      </c>
      <c r="F99" s="1">
        <v>0</v>
      </c>
      <c r="G99" s="1">
        <v>3</v>
      </c>
      <c r="H99" s="1">
        <v>4</v>
      </c>
      <c r="I99" s="1">
        <v>7</v>
      </c>
      <c r="L99" t="s">
        <v>25</v>
      </c>
      <c r="M99" s="1">
        <f>QUARTILE(B94:B105,3)</f>
        <v>9</v>
      </c>
      <c r="N99" s="1">
        <f>QUARTILE(C94:C104,3)</f>
        <v>11</v>
      </c>
      <c r="O99" s="1">
        <f t="shared" ref="O99" si="80">QUARTILE(D94:D104,3)</f>
        <v>10</v>
      </c>
      <c r="P99" s="1">
        <f t="shared" ref="P99" si="81">QUARTILE(E94:E104,3)</f>
        <v>9</v>
      </c>
      <c r="Q99" s="1">
        <f t="shared" ref="Q99" si="82">QUARTILE(F94:F104,3)</f>
        <v>2.75</v>
      </c>
      <c r="R99" s="1">
        <f t="shared" ref="R99" si="83">QUARTILE(G94:G104,3)</f>
        <v>4.75</v>
      </c>
      <c r="S99" s="1">
        <f>QUARTILE(H94:H104,3)</f>
        <v>4</v>
      </c>
      <c r="T99" s="1">
        <f>QUARTILE(I94:I104,3)</f>
        <v>8</v>
      </c>
    </row>
    <row r="100" spans="1:20" ht="15">
      <c r="A100" s="2">
        <v>2011</v>
      </c>
      <c r="C100" s="1">
        <v>11</v>
      </c>
      <c r="D100" s="1">
        <v>12</v>
      </c>
      <c r="E100" s="1">
        <v>8</v>
      </c>
      <c r="F100" s="1">
        <v>3</v>
      </c>
      <c r="G100" s="1">
        <v>4</v>
      </c>
      <c r="H100" s="1">
        <v>2</v>
      </c>
      <c r="I100" s="1">
        <v>8</v>
      </c>
    </row>
    <row r="101" spans="1:20" ht="15">
      <c r="A101" s="2">
        <v>2012</v>
      </c>
      <c r="C101" s="1">
        <v>10</v>
      </c>
      <c r="D101" s="1">
        <v>13</v>
      </c>
      <c r="E101" s="1">
        <v>11</v>
      </c>
      <c r="F101" s="1">
        <v>1</v>
      </c>
      <c r="G101" s="1">
        <v>5</v>
      </c>
      <c r="H101" s="1">
        <v>4</v>
      </c>
      <c r="I101" s="1">
        <v>8</v>
      </c>
    </row>
    <row r="102" spans="1:20" ht="15">
      <c r="A102" s="2">
        <v>2013</v>
      </c>
      <c r="C102" s="1">
        <v>11</v>
      </c>
      <c r="D102" s="1">
        <v>7</v>
      </c>
      <c r="E102" s="1">
        <v>11</v>
      </c>
      <c r="F102" s="1">
        <v>0</v>
      </c>
      <c r="G102" s="1">
        <v>0</v>
      </c>
      <c r="H102" s="1">
        <v>1</v>
      </c>
      <c r="I102" s="1">
        <v>12</v>
      </c>
    </row>
    <row r="103" spans="1:20">
      <c r="A103">
        <v>2015</v>
      </c>
      <c r="B103">
        <v>6</v>
      </c>
      <c r="C103" s="1">
        <v>7</v>
      </c>
      <c r="D103" s="1">
        <v>11</v>
      </c>
      <c r="E103" s="1">
        <v>7</v>
      </c>
      <c r="F103" s="1">
        <v>3</v>
      </c>
      <c r="G103" s="1">
        <v>3</v>
      </c>
      <c r="H103" s="1">
        <v>2</v>
      </c>
      <c r="I103" s="1">
        <v>13</v>
      </c>
    </row>
    <row r="104" spans="1:20" ht="15">
      <c r="A104" s="2">
        <v>2016</v>
      </c>
      <c r="B104" s="1">
        <v>7</v>
      </c>
      <c r="C104" s="1">
        <v>11</v>
      </c>
      <c r="D104" s="1">
        <v>7</v>
      </c>
      <c r="E104" s="1">
        <v>6</v>
      </c>
      <c r="F104" s="1">
        <v>0</v>
      </c>
      <c r="G104" s="1">
        <v>4</v>
      </c>
      <c r="H104" s="1">
        <v>6</v>
      </c>
      <c r="I104" s="1">
        <v>6</v>
      </c>
    </row>
    <row r="105" spans="1:20" ht="15">
      <c r="A105" s="2">
        <v>2017</v>
      </c>
      <c r="B105" s="1">
        <v>11</v>
      </c>
      <c r="C105" s="1">
        <v>10</v>
      </c>
      <c r="D105" s="1">
        <v>4</v>
      </c>
      <c r="E105" s="1">
        <v>4</v>
      </c>
      <c r="F105" s="1">
        <v>2</v>
      </c>
      <c r="G105" s="1">
        <v>4</v>
      </c>
      <c r="H105" s="1">
        <v>4</v>
      </c>
      <c r="I105" s="1">
        <v>9</v>
      </c>
    </row>
    <row r="106" spans="1:20">
      <c r="A106" t="s">
        <v>16</v>
      </c>
      <c r="C106" s="1"/>
      <c r="D106" s="1"/>
      <c r="E106" s="1"/>
      <c r="F106" s="1"/>
      <c r="G106" s="1"/>
      <c r="H106" s="1"/>
      <c r="I106" s="1"/>
      <c r="M106" t="s">
        <v>8</v>
      </c>
      <c r="N106" t="s">
        <v>1</v>
      </c>
      <c r="O106" t="s">
        <v>2</v>
      </c>
      <c r="P106" t="s">
        <v>3</v>
      </c>
      <c r="Q106" t="s">
        <v>4</v>
      </c>
      <c r="R106" t="s">
        <v>5</v>
      </c>
      <c r="S106" t="s">
        <v>7</v>
      </c>
      <c r="T106" t="s">
        <v>6</v>
      </c>
    </row>
    <row r="107" spans="1:20" ht="15">
      <c r="A107" s="2">
        <v>2004</v>
      </c>
      <c r="C107" s="1"/>
      <c r="D107" s="1"/>
      <c r="E107" s="1"/>
      <c r="F107" s="1"/>
      <c r="G107" s="1"/>
      <c r="H107" s="1"/>
      <c r="I107" s="1"/>
      <c r="L107" t="s">
        <v>28</v>
      </c>
      <c r="M107" s="1">
        <f>AVERAGE(B107:B118)</f>
        <v>65.233333333333334</v>
      </c>
      <c r="N107" s="1">
        <f t="shared" ref="N107:T107" si="84">AVERAGE(C107:C118)</f>
        <v>65.42330120050471</v>
      </c>
      <c r="O107" s="1">
        <f t="shared" si="84"/>
        <v>53.388140943187949</v>
      </c>
      <c r="P107" s="1">
        <f t="shared" si="84"/>
        <v>61.566280459209246</v>
      </c>
      <c r="Q107" s="1">
        <f t="shared" si="84"/>
        <v>13.764043135545633</v>
      </c>
      <c r="R107" s="1">
        <f t="shared" si="84"/>
        <v>41.429552162821317</v>
      </c>
      <c r="S107" s="1">
        <f t="shared" si="84"/>
        <v>40.183348323973327</v>
      </c>
      <c r="T107" s="1">
        <f t="shared" si="84"/>
        <v>61.639889956032782</v>
      </c>
    </row>
    <row r="108" spans="1:20" ht="15">
      <c r="A108" s="2">
        <v>2005</v>
      </c>
      <c r="C108" s="1">
        <v>42.384341637010678</v>
      </c>
      <c r="D108" s="1">
        <v>59.310344827586206</v>
      </c>
      <c r="E108" s="1">
        <v>61.044776119402989</v>
      </c>
      <c r="F108" s="1">
        <v>45.925925925925924</v>
      </c>
      <c r="G108" s="1">
        <v>52.035398230088489</v>
      </c>
      <c r="H108" s="1"/>
      <c r="I108" s="1">
        <v>47.631578947368425</v>
      </c>
      <c r="L108" t="s">
        <v>26</v>
      </c>
      <c r="M108" s="1">
        <f>MIN(B107:B118)</f>
        <v>64.2</v>
      </c>
      <c r="N108" s="1">
        <f t="shared" ref="N108:T108" si="85">MIN(C107:C118)</f>
        <v>42.384341637010678</v>
      </c>
      <c r="O108" s="1">
        <f t="shared" si="85"/>
        <v>36.200000000000003</v>
      </c>
      <c r="P108" s="1">
        <f t="shared" si="85"/>
        <v>40.681818181818187</v>
      </c>
      <c r="Q108" s="1">
        <f t="shared" si="85"/>
        <v>-35</v>
      </c>
      <c r="R108" s="1">
        <f t="shared" si="85"/>
        <v>2.5</v>
      </c>
      <c r="S108" s="1">
        <f t="shared" si="85"/>
        <v>10</v>
      </c>
      <c r="T108" s="1">
        <f t="shared" si="85"/>
        <v>47.475728155339809</v>
      </c>
    </row>
    <row r="109" spans="1:20" ht="15">
      <c r="A109" s="2">
        <v>2006</v>
      </c>
      <c r="C109" s="1">
        <v>76.513002364066196</v>
      </c>
      <c r="D109" s="1">
        <v>36.200000000000003</v>
      </c>
      <c r="E109" s="1">
        <v>57.372262773722625</v>
      </c>
      <c r="F109" s="1">
        <v>25.913978494623649</v>
      </c>
      <c r="G109" s="1">
        <v>30.833333333333329</v>
      </c>
      <c r="H109" s="1"/>
      <c r="I109" s="1">
        <v>57.241379310344826</v>
      </c>
      <c r="L109" t="s">
        <v>27</v>
      </c>
      <c r="M109" s="1">
        <f>MAX(B107:B118)</f>
        <v>66.5</v>
      </c>
      <c r="N109" s="1">
        <f t="shared" ref="N109:T109" si="86">MAX(C107:C118)</f>
        <v>85.401459854014604</v>
      </c>
      <c r="O109" s="1">
        <f t="shared" si="86"/>
        <v>73.278145695364231</v>
      </c>
      <c r="P109" s="1">
        <f t="shared" si="86"/>
        <v>78.823529411764696</v>
      </c>
      <c r="Q109" s="1">
        <f t="shared" si="86"/>
        <v>65</v>
      </c>
      <c r="R109" s="1">
        <f t="shared" si="86"/>
        <v>63.75</v>
      </c>
      <c r="S109" s="1">
        <f t="shared" si="86"/>
        <v>61.875</v>
      </c>
      <c r="T109" s="1">
        <f t="shared" si="86"/>
        <v>75.12658227848101</v>
      </c>
    </row>
    <row r="110" spans="1:20" ht="15">
      <c r="A110" s="2">
        <v>2008</v>
      </c>
      <c r="C110" s="1">
        <v>59.032258064516135</v>
      </c>
      <c r="D110" s="1">
        <v>44.576271186440678</v>
      </c>
      <c r="E110" s="1">
        <v>40.681818181818187</v>
      </c>
      <c r="F110" s="1">
        <v>0.55555555555554292</v>
      </c>
      <c r="G110" s="1">
        <v>50.979381443298962</v>
      </c>
      <c r="H110" s="1"/>
      <c r="I110" s="1">
        <v>47.475728155339809</v>
      </c>
      <c r="L110" t="s">
        <v>24</v>
      </c>
      <c r="M110" s="1">
        <f>MEDIAN(B107:B118)</f>
        <v>65</v>
      </c>
      <c r="N110" s="1">
        <f t="shared" ref="N110:T110" si="87">MEDIAN(C107:C118)</f>
        <v>66.718266253869956</v>
      </c>
      <c r="O110" s="1">
        <f t="shared" si="87"/>
        <v>56</v>
      </c>
      <c r="P110" s="1">
        <f t="shared" si="87"/>
        <v>61.044776119402989</v>
      </c>
      <c r="Q110" s="1">
        <f t="shared" si="87"/>
        <v>18.3</v>
      </c>
      <c r="R110" s="1">
        <f t="shared" si="87"/>
        <v>50.979381443298962</v>
      </c>
      <c r="S110" s="1">
        <f t="shared" si="87"/>
        <v>43.344594594594597</v>
      </c>
      <c r="T110" s="1">
        <f t="shared" si="87"/>
        <v>63.8</v>
      </c>
    </row>
    <row r="111" spans="1:20" ht="15">
      <c r="A111" s="2">
        <v>2009</v>
      </c>
      <c r="C111" s="1">
        <v>81.885245901639337</v>
      </c>
      <c r="D111" s="1">
        <v>41.021897810218974</v>
      </c>
      <c r="E111" s="1">
        <v>78.823529411764696</v>
      </c>
      <c r="F111" s="1">
        <v>-18.3</v>
      </c>
      <c r="G111" s="1">
        <v>43.725490196078432</v>
      </c>
      <c r="H111" s="1">
        <v>22.857142857142861</v>
      </c>
      <c r="I111" s="1">
        <v>48.387096774193552</v>
      </c>
      <c r="L111" t="s">
        <v>23</v>
      </c>
      <c r="M111" s="1">
        <f>QUARTILE(B107:B118,1)</f>
        <v>64.599999999999994</v>
      </c>
      <c r="N111" s="1">
        <f t="shared" ref="N111:T111" si="88">QUARTILE(C107:C118,1)</f>
        <v>56.146563814866767</v>
      </c>
      <c r="O111" s="1">
        <f t="shared" si="88"/>
        <v>45.088135593220343</v>
      </c>
      <c r="P111" s="1">
        <f t="shared" si="88"/>
        <v>57.736131386861317</v>
      </c>
      <c r="Q111" s="1">
        <f t="shared" si="88"/>
        <v>-6.9281045751634025</v>
      </c>
      <c r="R111" s="1">
        <f t="shared" si="88"/>
        <v>30.104166666666664</v>
      </c>
      <c r="S111" s="1">
        <f t="shared" si="88"/>
        <v>29.039285714285718</v>
      </c>
      <c r="T111" s="1">
        <f t="shared" si="88"/>
        <v>52.814238042269189</v>
      </c>
    </row>
    <row r="112" spans="1:20" ht="15">
      <c r="A112" s="2">
        <v>2010</v>
      </c>
      <c r="C112" s="1">
        <v>85.401459854014604</v>
      </c>
      <c r="D112" s="1">
        <v>45.833333333333329</v>
      </c>
      <c r="E112" s="1">
        <v>59.090909090909101</v>
      </c>
      <c r="F112" s="1">
        <v>-14.411764705882348</v>
      </c>
      <c r="G112" s="1">
        <v>29.375</v>
      </c>
      <c r="H112" s="1">
        <v>61.875</v>
      </c>
      <c r="I112" s="1">
        <v>69.113924050632903</v>
      </c>
      <c r="L112" t="s">
        <v>25</v>
      </c>
      <c r="M112" s="1">
        <f>QUARTILE(B107:B118,3)</f>
        <v>65.75</v>
      </c>
      <c r="N112" s="1">
        <f t="shared" ref="N112:T112" si="89">QUARTILE(C107:C118,3)</f>
        <v>72.806501182033088</v>
      </c>
      <c r="O112" s="1">
        <f t="shared" si="89"/>
        <v>61.579951174855054</v>
      </c>
      <c r="P112" s="1">
        <f t="shared" si="89"/>
        <v>68.664285714285711</v>
      </c>
      <c r="Q112" s="1">
        <f t="shared" si="89"/>
        <v>31.885560675883251</v>
      </c>
      <c r="R112" s="1">
        <f t="shared" si="89"/>
        <v>54.25</v>
      </c>
      <c r="S112" s="1">
        <f t="shared" si="89"/>
        <v>52.009090909090908</v>
      </c>
      <c r="T112" s="1">
        <f t="shared" si="89"/>
        <v>70.306962025316452</v>
      </c>
    </row>
    <row r="113" spans="1:20" ht="15">
      <c r="A113" s="2">
        <v>2011</v>
      </c>
      <c r="C113" s="1">
        <v>53.260869565217398</v>
      </c>
      <c r="D113" s="1">
        <v>63.849557522123895</v>
      </c>
      <c r="E113" s="1">
        <v>66.428571428571416</v>
      </c>
      <c r="F113" s="1">
        <v>37.857142857142854</v>
      </c>
      <c r="G113" s="1">
        <v>56.17647058823529</v>
      </c>
      <c r="H113" s="1">
        <v>49.189189189189186</v>
      </c>
      <c r="I113" s="1">
        <v>66.25</v>
      </c>
    </row>
    <row r="114" spans="1:20" ht="15">
      <c r="A114" s="2">
        <v>2012</v>
      </c>
      <c r="C114" s="1">
        <v>66.718266253869956</v>
      </c>
      <c r="D114" s="1">
        <v>73.278145695364231</v>
      </c>
      <c r="E114" s="1">
        <v>73.571428571428569</v>
      </c>
      <c r="F114" s="1">
        <v>1.3636363636363598</v>
      </c>
      <c r="G114" s="1">
        <v>63.75</v>
      </c>
      <c r="H114" s="1">
        <v>49.545454545454547</v>
      </c>
      <c r="I114" s="1">
        <v>75.12658227848101</v>
      </c>
    </row>
    <row r="115" spans="1:20" ht="15">
      <c r="A115" s="2">
        <v>2013</v>
      </c>
      <c r="C115" s="1">
        <v>53.260869565217398</v>
      </c>
      <c r="D115" s="1">
        <v>65</v>
      </c>
      <c r="E115" s="1">
        <v>66.31578947368422</v>
      </c>
      <c r="F115" s="1">
        <v>-35</v>
      </c>
      <c r="G115" s="1">
        <v>2.5</v>
      </c>
      <c r="H115" s="1">
        <v>10</v>
      </c>
      <c r="I115" s="1">
        <v>57.8125</v>
      </c>
    </row>
    <row r="116" spans="1:20">
      <c r="A116">
        <v>2015</v>
      </c>
      <c r="B116">
        <v>64.2</v>
      </c>
      <c r="C116" s="1">
        <v>64.099999999999994</v>
      </c>
      <c r="D116" s="1">
        <v>56.6</v>
      </c>
      <c r="E116" s="1">
        <v>58.1</v>
      </c>
      <c r="F116" s="1">
        <v>18.3</v>
      </c>
      <c r="G116" s="1">
        <v>17.850000000000001</v>
      </c>
      <c r="H116" s="1">
        <v>31.1</v>
      </c>
      <c r="I116" s="1">
        <v>73.7</v>
      </c>
    </row>
    <row r="117" spans="1:20" ht="15">
      <c r="A117" s="2">
        <v>2016</v>
      </c>
      <c r="B117" s="1">
        <v>65</v>
      </c>
      <c r="C117" s="1">
        <v>69.099999999999994</v>
      </c>
      <c r="D117" s="1">
        <v>45.6</v>
      </c>
      <c r="E117" s="1">
        <v>70.900000000000006</v>
      </c>
      <c r="F117" s="1">
        <v>24.2</v>
      </c>
      <c r="G117" s="1">
        <v>52.6</v>
      </c>
      <c r="H117" s="1">
        <v>59.4</v>
      </c>
      <c r="I117" s="1">
        <v>63.8</v>
      </c>
    </row>
    <row r="118" spans="1:20" ht="15">
      <c r="A118" s="2">
        <v>2017</v>
      </c>
      <c r="B118" s="1">
        <v>66.5</v>
      </c>
      <c r="C118" s="1">
        <v>68</v>
      </c>
      <c r="D118" s="1">
        <v>56</v>
      </c>
      <c r="E118" s="1">
        <v>44.9</v>
      </c>
      <c r="F118" s="1">
        <v>65</v>
      </c>
      <c r="G118" s="1">
        <v>55.9</v>
      </c>
      <c r="H118" s="1">
        <v>37.5</v>
      </c>
      <c r="I118" s="1">
        <v>71.5</v>
      </c>
    </row>
    <row r="119" spans="1:20">
      <c r="A119" t="s">
        <v>17</v>
      </c>
      <c r="C119" s="1"/>
      <c r="D119" s="1"/>
      <c r="E119" s="1"/>
      <c r="F119" s="1"/>
      <c r="G119" s="1"/>
      <c r="H119" s="1"/>
      <c r="I119" s="1"/>
      <c r="M119" t="s">
        <v>8</v>
      </c>
      <c r="N119" t="s">
        <v>1</v>
      </c>
      <c r="O119" t="s">
        <v>2</v>
      </c>
      <c r="P119" t="s">
        <v>3</v>
      </c>
      <c r="Q119" t="s">
        <v>4</v>
      </c>
      <c r="R119" t="s">
        <v>5</v>
      </c>
      <c r="S119" t="s">
        <v>7</v>
      </c>
      <c r="T119" t="s">
        <v>6</v>
      </c>
    </row>
    <row r="120" spans="1:20" ht="15">
      <c r="A120" s="2">
        <v>2004</v>
      </c>
      <c r="C120" s="1"/>
      <c r="D120" s="1"/>
      <c r="E120" s="1"/>
      <c r="F120" s="1"/>
      <c r="G120" s="1"/>
      <c r="H120" s="1"/>
      <c r="I120" s="1"/>
      <c r="L120" t="s">
        <v>28</v>
      </c>
      <c r="M120" s="1">
        <f>AVERAGE(B120:B131)</f>
        <v>24</v>
      </c>
      <c r="N120" s="1">
        <f t="shared" ref="N120:T120" si="90">AVERAGE(C120:C131)</f>
        <v>27.890909090909091</v>
      </c>
      <c r="O120" s="1">
        <f t="shared" si="90"/>
        <v>21.036363636363635</v>
      </c>
      <c r="P120" s="1">
        <f t="shared" si="90"/>
        <v>20.90909090909091</v>
      </c>
      <c r="Q120" s="1">
        <f t="shared" si="90"/>
        <v>11.672727272727274</v>
      </c>
      <c r="R120" s="1">
        <f t="shared" si="90"/>
        <v>15.872727272727275</v>
      </c>
      <c r="S120" s="1">
        <f t="shared" si="90"/>
        <v>16.050000000000004</v>
      </c>
      <c r="T120" s="1">
        <f t="shared" si="90"/>
        <v>22.818181818181817</v>
      </c>
    </row>
    <row r="121" spans="1:20" ht="15">
      <c r="A121" s="2">
        <v>2005</v>
      </c>
      <c r="C121" s="1">
        <v>24.200000000000003</v>
      </c>
      <c r="D121" s="1">
        <v>19.8</v>
      </c>
      <c r="E121" s="1">
        <v>19.8</v>
      </c>
      <c r="F121" s="1">
        <v>15.400000000000002</v>
      </c>
      <c r="G121" s="1">
        <v>17.600000000000001</v>
      </c>
      <c r="H121" s="1"/>
      <c r="I121" s="1">
        <v>19.8</v>
      </c>
      <c r="L121" t="s">
        <v>26</v>
      </c>
      <c r="M121" s="1">
        <f>MIN(B120:B131)</f>
        <v>22</v>
      </c>
      <c r="N121" s="1">
        <f t="shared" ref="N121:T121" si="91">MIN(C120:C131)</f>
        <v>19.8</v>
      </c>
      <c r="O121" s="1">
        <f t="shared" si="91"/>
        <v>13.200000000000001</v>
      </c>
      <c r="P121" s="1">
        <f t="shared" si="91"/>
        <v>8.8000000000000007</v>
      </c>
      <c r="Q121" s="1">
        <f t="shared" si="91"/>
        <v>8</v>
      </c>
      <c r="R121" s="1">
        <f t="shared" si="91"/>
        <v>8.8000000000000007</v>
      </c>
      <c r="S121" s="1">
        <f t="shared" si="91"/>
        <v>13.2</v>
      </c>
      <c r="T121" s="1">
        <f t="shared" si="91"/>
        <v>14</v>
      </c>
    </row>
    <row r="122" spans="1:20" ht="15">
      <c r="A122" s="2">
        <v>2006</v>
      </c>
      <c r="C122" s="1">
        <v>35.200000000000003</v>
      </c>
      <c r="D122" s="1">
        <v>17.600000000000001</v>
      </c>
      <c r="E122" s="1">
        <v>24.200000000000003</v>
      </c>
      <c r="F122" s="1">
        <v>11</v>
      </c>
      <c r="G122" s="1">
        <v>8.8000000000000007</v>
      </c>
      <c r="H122" s="1"/>
      <c r="I122" s="1">
        <v>19.8</v>
      </c>
      <c r="L122" t="s">
        <v>27</v>
      </c>
      <c r="M122" s="1">
        <f>MAX(B120:B131)</f>
        <v>28</v>
      </c>
      <c r="N122" s="1">
        <f t="shared" ref="N122:T122" si="92">MAX(C120:C131)</f>
        <v>35.200000000000003</v>
      </c>
      <c r="O122" s="1">
        <f t="shared" si="92"/>
        <v>33</v>
      </c>
      <c r="P122" s="1">
        <f t="shared" si="92"/>
        <v>30</v>
      </c>
      <c r="Q122" s="1">
        <f t="shared" si="92"/>
        <v>16</v>
      </c>
      <c r="R122" s="1">
        <f t="shared" si="92"/>
        <v>24.200000000000003</v>
      </c>
      <c r="S122" s="1">
        <f t="shared" si="92"/>
        <v>22</v>
      </c>
      <c r="T122" s="1">
        <f t="shared" si="92"/>
        <v>35.200000000000003</v>
      </c>
    </row>
    <row r="123" spans="1:20" ht="15">
      <c r="A123" s="2">
        <v>2008</v>
      </c>
      <c r="C123" s="1">
        <v>19.8</v>
      </c>
      <c r="D123" s="1">
        <v>13.200000000000001</v>
      </c>
      <c r="E123" s="1">
        <v>8.8000000000000007</v>
      </c>
      <c r="F123" s="1">
        <v>8.8000000000000007</v>
      </c>
      <c r="G123" s="1">
        <v>11</v>
      </c>
      <c r="H123" s="1"/>
      <c r="I123" s="1">
        <v>15.400000000000002</v>
      </c>
      <c r="L123" t="s">
        <v>24</v>
      </c>
      <c r="M123" s="1">
        <f>MEDIAN(B120:B131)</f>
        <v>22</v>
      </c>
      <c r="N123" s="1">
        <f t="shared" ref="N123:T123" si="93">MEDIAN(C120:C131)</f>
        <v>28.6</v>
      </c>
      <c r="O123" s="1">
        <f t="shared" si="93"/>
        <v>19.8</v>
      </c>
      <c r="P123" s="1">
        <f t="shared" si="93"/>
        <v>19.8</v>
      </c>
      <c r="Q123" s="1">
        <f t="shared" si="93"/>
        <v>11</v>
      </c>
      <c r="R123" s="1">
        <f t="shared" si="93"/>
        <v>16</v>
      </c>
      <c r="S123" s="1">
        <f t="shared" si="93"/>
        <v>15.400000000000002</v>
      </c>
      <c r="T123" s="1">
        <f t="shared" si="93"/>
        <v>19.8</v>
      </c>
    </row>
    <row r="124" spans="1:20" ht="15">
      <c r="A124" s="2">
        <v>2009</v>
      </c>
      <c r="C124" s="1">
        <v>28.6</v>
      </c>
      <c r="D124" s="1">
        <v>24.200000000000003</v>
      </c>
      <c r="E124" s="1">
        <v>17.600000000000001</v>
      </c>
      <c r="F124" s="1">
        <v>8.8000000000000007</v>
      </c>
      <c r="G124" s="1">
        <v>24.200000000000003</v>
      </c>
      <c r="H124" s="1">
        <v>15.400000000000002</v>
      </c>
      <c r="I124" s="1">
        <v>15.400000000000002</v>
      </c>
      <c r="L124" t="s">
        <v>23</v>
      </c>
      <c r="M124" s="1">
        <f>QUARTILE(B120:B131,1)</f>
        <v>22</v>
      </c>
      <c r="N124" s="1">
        <f t="shared" ref="N124:T124" si="94">QUARTILE(C120:C131,1)</f>
        <v>26.1</v>
      </c>
      <c r="O124" s="1">
        <f t="shared" si="94"/>
        <v>17.8</v>
      </c>
      <c r="P124" s="1">
        <f t="shared" si="94"/>
        <v>18.899999999999999</v>
      </c>
      <c r="Q124" s="1">
        <f t="shared" si="94"/>
        <v>9.4</v>
      </c>
      <c r="R124" s="1">
        <f t="shared" si="94"/>
        <v>12.600000000000001</v>
      </c>
      <c r="S124" s="1">
        <f t="shared" si="94"/>
        <v>13.8</v>
      </c>
      <c r="T124" s="1">
        <f t="shared" si="94"/>
        <v>16.5</v>
      </c>
    </row>
    <row r="125" spans="1:20" ht="15">
      <c r="A125" s="2">
        <v>2010</v>
      </c>
      <c r="C125" s="1">
        <v>33</v>
      </c>
      <c r="D125" s="1">
        <v>17.600000000000001</v>
      </c>
      <c r="E125" s="1">
        <v>19.8</v>
      </c>
      <c r="F125" s="1">
        <v>11</v>
      </c>
      <c r="G125" s="1">
        <v>13.200000000000001</v>
      </c>
      <c r="H125" s="1">
        <v>15.400000000000002</v>
      </c>
      <c r="I125" s="1">
        <v>17.600000000000001</v>
      </c>
      <c r="L125" t="s">
        <v>25</v>
      </c>
      <c r="M125" s="1">
        <f>QUARTILE(B120:B131,3)</f>
        <v>25</v>
      </c>
      <c r="N125" s="1">
        <f t="shared" ref="N125:T125" si="95">QUARTILE(C120:C131,3)</f>
        <v>29.700000000000003</v>
      </c>
      <c r="O125" s="1">
        <f t="shared" si="95"/>
        <v>24</v>
      </c>
      <c r="P125" s="1">
        <f t="shared" si="95"/>
        <v>23.1</v>
      </c>
      <c r="Q125" s="1">
        <f t="shared" si="95"/>
        <v>14.700000000000001</v>
      </c>
      <c r="R125" s="1">
        <f t="shared" si="95"/>
        <v>18.899999999999999</v>
      </c>
      <c r="S125" s="1">
        <f t="shared" si="95"/>
        <v>16.5</v>
      </c>
      <c r="T125" s="1">
        <f t="shared" si="95"/>
        <v>28.3</v>
      </c>
    </row>
    <row r="126" spans="1:20" ht="15">
      <c r="A126" s="2">
        <v>2011</v>
      </c>
      <c r="C126" s="1">
        <v>28.6</v>
      </c>
      <c r="D126" s="1">
        <v>33</v>
      </c>
      <c r="E126" s="1">
        <v>19.8</v>
      </c>
      <c r="F126" s="1">
        <v>15.400000000000002</v>
      </c>
      <c r="G126" s="1">
        <v>19.8</v>
      </c>
      <c r="H126" s="1">
        <v>19.8</v>
      </c>
      <c r="I126" s="1">
        <v>28.6</v>
      </c>
    </row>
    <row r="127" spans="1:20" ht="15">
      <c r="A127" s="2">
        <v>2012</v>
      </c>
      <c r="C127" s="1">
        <v>30.800000000000004</v>
      </c>
      <c r="D127" s="1">
        <v>24</v>
      </c>
      <c r="E127" s="1">
        <v>30</v>
      </c>
      <c r="F127" s="1">
        <v>10</v>
      </c>
      <c r="G127" s="1">
        <v>18</v>
      </c>
      <c r="H127" s="1">
        <v>15.400000000000002</v>
      </c>
      <c r="I127" s="1">
        <v>26.400000000000002</v>
      </c>
    </row>
    <row r="128" spans="1:20" ht="15">
      <c r="A128" s="2">
        <v>2013</v>
      </c>
      <c r="C128" s="1">
        <v>28.6</v>
      </c>
      <c r="D128" s="1">
        <v>18</v>
      </c>
      <c r="E128" s="1">
        <v>28</v>
      </c>
      <c r="F128" s="1">
        <v>8</v>
      </c>
      <c r="G128" s="1">
        <v>12</v>
      </c>
      <c r="H128" s="1">
        <v>13.200000000000001</v>
      </c>
      <c r="I128" s="1">
        <v>30.800000000000004</v>
      </c>
    </row>
    <row r="129" spans="1:20">
      <c r="A129">
        <v>2015</v>
      </c>
      <c r="B129">
        <v>22</v>
      </c>
      <c r="C129" s="1">
        <v>22</v>
      </c>
      <c r="D129" s="1">
        <v>24</v>
      </c>
      <c r="E129" s="1">
        <v>22</v>
      </c>
      <c r="F129" s="1">
        <v>16</v>
      </c>
      <c r="G129" s="1">
        <v>14</v>
      </c>
      <c r="H129" s="1">
        <v>13.2</v>
      </c>
      <c r="I129" s="1">
        <v>35.200000000000003</v>
      </c>
    </row>
    <row r="130" spans="1:20" ht="15">
      <c r="A130" s="2">
        <v>2016</v>
      </c>
      <c r="B130" s="1">
        <v>22</v>
      </c>
      <c r="C130" s="1">
        <v>28</v>
      </c>
      <c r="D130" s="1">
        <v>22</v>
      </c>
      <c r="E130" s="1">
        <v>18</v>
      </c>
      <c r="F130" s="1">
        <v>10</v>
      </c>
      <c r="G130" s="1">
        <v>16</v>
      </c>
      <c r="H130" s="1">
        <v>22</v>
      </c>
      <c r="I130" s="1">
        <v>14</v>
      </c>
    </row>
    <row r="131" spans="1:20" ht="15">
      <c r="A131" s="2">
        <v>2017</v>
      </c>
      <c r="B131" s="1">
        <v>28</v>
      </c>
      <c r="C131" s="1">
        <v>28</v>
      </c>
      <c r="D131" s="1">
        <v>18</v>
      </c>
      <c r="E131" s="1">
        <v>22</v>
      </c>
      <c r="F131" s="1">
        <v>14</v>
      </c>
      <c r="G131" s="1">
        <v>20</v>
      </c>
      <c r="H131" s="1">
        <v>14</v>
      </c>
      <c r="I131" s="1">
        <v>28</v>
      </c>
    </row>
    <row r="132" spans="1:20">
      <c r="A132" t="s">
        <v>18</v>
      </c>
      <c r="C132" s="1"/>
      <c r="D132" s="1"/>
      <c r="E132" s="1"/>
      <c r="F132" s="1"/>
      <c r="G132" s="1"/>
      <c r="H132" s="1"/>
      <c r="I132" s="1"/>
      <c r="M132" t="s">
        <v>8</v>
      </c>
      <c r="N132" t="s">
        <v>1</v>
      </c>
      <c r="O132" t="s">
        <v>2</v>
      </c>
      <c r="P132" t="s">
        <v>3</v>
      </c>
      <c r="Q132" t="s">
        <v>4</v>
      </c>
      <c r="R132" t="s">
        <v>5</v>
      </c>
      <c r="S132" t="s">
        <v>7</v>
      </c>
      <c r="T132" t="s">
        <v>6</v>
      </c>
    </row>
    <row r="133" spans="1:20" ht="15">
      <c r="A133" s="2">
        <v>2004</v>
      </c>
      <c r="C133" s="1"/>
      <c r="D133" s="1"/>
      <c r="E133" s="1"/>
      <c r="F133" s="1"/>
      <c r="G133" s="1"/>
      <c r="H133" s="1"/>
      <c r="I133" s="1"/>
      <c r="L133" t="s">
        <v>28</v>
      </c>
      <c r="M133" s="1">
        <f>AVERAGE(B133:B145)</f>
        <v>34.1</v>
      </c>
      <c r="N133" s="1">
        <f t="shared" ref="N133:T133" si="96">AVERAGE(C133:C145)</f>
        <v>33.990909090909092</v>
      </c>
      <c r="O133" s="1">
        <f t="shared" si="96"/>
        <v>36</v>
      </c>
      <c r="P133" s="1">
        <f t="shared" si="96"/>
        <v>25.9</v>
      </c>
      <c r="Q133" s="1">
        <f t="shared" si="96"/>
        <v>33.772727272727273</v>
      </c>
      <c r="R133" s="1">
        <f t="shared" si="96"/>
        <v>36.700000000000003</v>
      </c>
      <c r="S133" s="1">
        <f t="shared" si="96"/>
        <v>33.275000000000006</v>
      </c>
      <c r="T133" s="1">
        <f t="shared" si="96"/>
        <v>34.299999999999997</v>
      </c>
    </row>
    <row r="134" spans="1:20" ht="15">
      <c r="A134" s="2">
        <v>2005</v>
      </c>
      <c r="C134" s="1">
        <v>40.700000000000003</v>
      </c>
      <c r="D134" s="1">
        <v>34.1</v>
      </c>
      <c r="E134" s="1">
        <v>40.700000000000003</v>
      </c>
      <c r="F134" s="1">
        <v>27.5</v>
      </c>
      <c r="G134" s="1">
        <v>40.700000000000003</v>
      </c>
      <c r="H134" s="1"/>
      <c r="I134" s="1">
        <v>40.700000000000003</v>
      </c>
      <c r="L134" t="s">
        <v>26</v>
      </c>
      <c r="M134" s="1">
        <f>MIN(B133:B145)</f>
        <v>23.1</v>
      </c>
      <c r="N134" s="1">
        <f t="shared" ref="N134:T134" si="97">MIN(C133:C145)</f>
        <v>25.3</v>
      </c>
      <c r="O134" s="1">
        <f t="shared" si="97"/>
        <v>23.1</v>
      </c>
      <c r="P134" s="1">
        <f t="shared" si="97"/>
        <v>16.5</v>
      </c>
      <c r="Q134" s="1">
        <f t="shared" si="97"/>
        <v>14.3</v>
      </c>
      <c r="R134" s="1">
        <f t="shared" si="97"/>
        <v>29.7</v>
      </c>
      <c r="S134" s="1">
        <f t="shared" si="97"/>
        <v>23.1</v>
      </c>
      <c r="T134" s="1">
        <f t="shared" si="97"/>
        <v>20.9</v>
      </c>
    </row>
    <row r="135" spans="1:20" ht="15">
      <c r="A135" s="2">
        <v>2006</v>
      </c>
      <c r="C135" s="1">
        <v>37.299999999999997</v>
      </c>
      <c r="D135" s="1">
        <v>44</v>
      </c>
      <c r="E135" s="1">
        <v>23.1</v>
      </c>
      <c r="F135" s="1">
        <v>39.299999999999997</v>
      </c>
      <c r="G135" s="1">
        <v>36.299999999999997</v>
      </c>
      <c r="H135" s="1"/>
      <c r="I135" s="1">
        <v>47.3</v>
      </c>
      <c r="L135" t="s">
        <v>27</v>
      </c>
      <c r="M135" s="1">
        <f>MAX(B133:B145)</f>
        <v>45.1</v>
      </c>
      <c r="N135" s="1">
        <f t="shared" ref="N135:T135" si="98">MAX(C133:C145)</f>
        <v>42.9</v>
      </c>
      <c r="O135" s="1">
        <f t="shared" si="98"/>
        <v>45.1</v>
      </c>
      <c r="P135" s="1">
        <f t="shared" si="98"/>
        <v>40.700000000000003</v>
      </c>
      <c r="Q135" s="1">
        <f t="shared" si="98"/>
        <v>49.5</v>
      </c>
      <c r="R135" s="1">
        <f t="shared" si="98"/>
        <v>47.3</v>
      </c>
      <c r="S135" s="1">
        <f t="shared" si="98"/>
        <v>42.9</v>
      </c>
      <c r="T135" s="1">
        <f t="shared" si="98"/>
        <v>49.5</v>
      </c>
    </row>
    <row r="136" spans="1:20" ht="15">
      <c r="A136" s="2">
        <v>2008</v>
      </c>
      <c r="C136" s="1">
        <v>25.3</v>
      </c>
      <c r="D136" s="1">
        <v>40.700000000000003</v>
      </c>
      <c r="E136" s="1">
        <v>29.7</v>
      </c>
      <c r="F136" s="1">
        <v>49.5</v>
      </c>
      <c r="G136" s="1">
        <v>40.700000000000003</v>
      </c>
      <c r="H136" s="1"/>
      <c r="I136" s="1">
        <v>27.5</v>
      </c>
      <c r="L136" t="s">
        <v>24</v>
      </c>
      <c r="M136" s="1">
        <f>MEDIAN(B133:B145)</f>
        <v>34.1</v>
      </c>
      <c r="N136" s="1">
        <f t="shared" ref="N136:T136" si="99">MEDIAN(C133:C145)</f>
        <v>31.9</v>
      </c>
      <c r="O136" s="1">
        <f t="shared" si="99"/>
        <v>36.299999999999997</v>
      </c>
      <c r="P136" s="1">
        <f t="shared" si="99"/>
        <v>23.1</v>
      </c>
      <c r="Q136" s="1">
        <f t="shared" si="99"/>
        <v>34.1</v>
      </c>
      <c r="R136" s="1">
        <f t="shared" si="99"/>
        <v>36.299999999999997</v>
      </c>
      <c r="S136" s="1">
        <f t="shared" si="99"/>
        <v>34.1</v>
      </c>
      <c r="T136" s="1">
        <f t="shared" si="99"/>
        <v>29.7</v>
      </c>
    </row>
    <row r="137" spans="1:20" ht="15">
      <c r="A137" s="2">
        <v>2009</v>
      </c>
      <c r="C137" s="1">
        <v>29.7</v>
      </c>
      <c r="D137" s="1">
        <v>42.9</v>
      </c>
      <c r="E137" s="1">
        <v>31.9</v>
      </c>
      <c r="F137" s="1">
        <v>31.9</v>
      </c>
      <c r="G137" s="1">
        <v>29.7</v>
      </c>
      <c r="H137" s="1">
        <v>36.299999999999997</v>
      </c>
      <c r="I137" s="1">
        <v>29.7</v>
      </c>
      <c r="L137" t="s">
        <v>23</v>
      </c>
      <c r="M137" s="1">
        <f>QUARTILE(B133:B145,1)</f>
        <v>28.6</v>
      </c>
      <c r="N137" s="1">
        <f t="shared" ref="N137:T137" si="100">QUARTILE(C133:C145,1)</f>
        <v>29.7</v>
      </c>
      <c r="O137" s="1">
        <f t="shared" si="100"/>
        <v>33</v>
      </c>
      <c r="P137" s="1">
        <f t="shared" si="100"/>
        <v>18.7</v>
      </c>
      <c r="Q137" s="1">
        <f t="shared" si="100"/>
        <v>27.5</v>
      </c>
      <c r="R137" s="1">
        <f t="shared" si="100"/>
        <v>34.1</v>
      </c>
      <c r="S137" s="1">
        <f t="shared" si="100"/>
        <v>26.95</v>
      </c>
      <c r="T137" s="1">
        <f t="shared" si="100"/>
        <v>29.7</v>
      </c>
    </row>
    <row r="138" spans="1:20" ht="15">
      <c r="A138" s="2">
        <v>2010</v>
      </c>
      <c r="C138" s="1">
        <v>29.7</v>
      </c>
      <c r="D138" s="1">
        <v>23.1</v>
      </c>
      <c r="E138" s="1">
        <v>23.1</v>
      </c>
      <c r="F138" s="1">
        <v>14.3</v>
      </c>
      <c r="G138" s="1">
        <v>34.1</v>
      </c>
      <c r="H138" s="1">
        <v>34.1</v>
      </c>
      <c r="I138" s="1">
        <v>20.9</v>
      </c>
      <c r="L138" t="s">
        <v>25</v>
      </c>
      <c r="M138" s="1">
        <f>QUARTILE(B133:B145,3)</f>
        <v>39.6</v>
      </c>
      <c r="N138" s="1">
        <f t="shared" ref="N138:T138" si="101">QUARTILE(C133:C145,3)</f>
        <v>39</v>
      </c>
      <c r="O138" s="1">
        <f t="shared" si="101"/>
        <v>41.8</v>
      </c>
      <c r="P138" s="1">
        <f t="shared" si="101"/>
        <v>30.799999999999997</v>
      </c>
      <c r="Q138" s="1">
        <f t="shared" si="101"/>
        <v>40</v>
      </c>
      <c r="R138" s="1">
        <f t="shared" si="101"/>
        <v>39.6</v>
      </c>
      <c r="S138" s="1">
        <f t="shared" si="101"/>
        <v>37.949999999999996</v>
      </c>
      <c r="T138" s="1">
        <f t="shared" si="101"/>
        <v>41.8</v>
      </c>
    </row>
    <row r="139" spans="1:20" ht="15">
      <c r="A139" s="2">
        <v>2011</v>
      </c>
      <c r="C139" s="1">
        <v>40.700000000000003</v>
      </c>
      <c r="D139" s="1">
        <v>45.1</v>
      </c>
      <c r="E139" s="1">
        <v>18.7</v>
      </c>
      <c r="F139" s="1">
        <v>40.700000000000003</v>
      </c>
      <c r="G139" s="1">
        <v>47.3</v>
      </c>
      <c r="H139" s="1">
        <v>42.9</v>
      </c>
      <c r="I139" s="1">
        <v>49.5</v>
      </c>
    </row>
    <row r="140" spans="1:20" ht="15">
      <c r="A140" s="2">
        <v>2012</v>
      </c>
      <c r="C140" s="1">
        <v>42.9</v>
      </c>
      <c r="D140" s="1">
        <v>27.5</v>
      </c>
      <c r="E140" s="1">
        <v>27.5</v>
      </c>
      <c r="F140" s="1">
        <v>36.299999999999997</v>
      </c>
      <c r="G140" s="1">
        <v>38.5</v>
      </c>
      <c r="H140" s="1">
        <v>23.1</v>
      </c>
      <c r="I140" s="1">
        <v>42.9</v>
      </c>
    </row>
    <row r="141" spans="1:20" ht="15">
      <c r="A141" s="2">
        <v>2013</v>
      </c>
      <c r="C141" s="1">
        <v>31.9</v>
      </c>
      <c r="D141" s="1">
        <v>36.299999999999997</v>
      </c>
      <c r="E141" s="1">
        <v>36.299999999999997</v>
      </c>
      <c r="F141" s="1">
        <v>42.9</v>
      </c>
      <c r="G141" s="1">
        <v>38.5</v>
      </c>
      <c r="H141" s="1">
        <v>42.9</v>
      </c>
      <c r="I141" s="1">
        <v>29.7</v>
      </c>
      <c r="N141" s="1"/>
      <c r="O141" s="1"/>
    </row>
    <row r="142" spans="1:20" ht="15">
      <c r="A142" s="2">
        <v>2015</v>
      </c>
      <c r="B142">
        <v>23.1</v>
      </c>
      <c r="C142" s="1">
        <v>27.5</v>
      </c>
      <c r="D142" s="1">
        <v>34.1</v>
      </c>
      <c r="E142" s="1">
        <v>18.7</v>
      </c>
      <c r="F142" s="1">
        <v>27.5</v>
      </c>
      <c r="G142" s="1">
        <v>34.1</v>
      </c>
      <c r="H142" s="1">
        <v>25.3</v>
      </c>
      <c r="I142" s="1">
        <v>29.7</v>
      </c>
      <c r="K142" t="s">
        <v>19</v>
      </c>
      <c r="N142" s="1"/>
      <c r="O142" s="1"/>
    </row>
    <row r="143" spans="1:20" ht="15">
      <c r="A143" s="2">
        <v>2016</v>
      </c>
      <c r="B143" s="1">
        <v>45.1</v>
      </c>
      <c r="C143" s="1">
        <v>31.9</v>
      </c>
      <c r="D143" s="1">
        <v>36.299999999999997</v>
      </c>
      <c r="E143" s="1">
        <v>16.5</v>
      </c>
      <c r="F143" s="1">
        <v>27.5</v>
      </c>
      <c r="G143" s="1">
        <v>29.7</v>
      </c>
      <c r="H143" s="1">
        <v>27.5</v>
      </c>
      <c r="I143" s="1">
        <v>29.7</v>
      </c>
      <c r="N143" s="1"/>
      <c r="O143" s="1"/>
    </row>
    <row r="144" spans="1:20" ht="15">
      <c r="A144" s="2">
        <v>2017</v>
      </c>
      <c r="B144" s="1">
        <v>34.1</v>
      </c>
      <c r="C144" s="1">
        <v>36.299999999999997</v>
      </c>
      <c r="D144" s="1">
        <v>31.9</v>
      </c>
      <c r="E144" s="1">
        <v>18.7</v>
      </c>
      <c r="F144" s="1">
        <v>34.1</v>
      </c>
      <c r="G144" s="1">
        <v>34.1</v>
      </c>
      <c r="H144" s="1">
        <v>34.1</v>
      </c>
      <c r="I144" s="1">
        <v>29.7</v>
      </c>
      <c r="R144" s="1"/>
      <c r="T144" s="1"/>
    </row>
    <row r="145" spans="1:20" ht="15">
      <c r="A145" s="2"/>
      <c r="B145" s="1"/>
      <c r="C145" s="1"/>
      <c r="D145" s="1"/>
      <c r="E145" s="1"/>
      <c r="F145" s="1"/>
      <c r="G145" s="1"/>
      <c r="H145" s="1"/>
      <c r="I145" s="1"/>
      <c r="R145" s="1"/>
      <c r="T145" s="1"/>
    </row>
    <row r="146" spans="1:20" ht="15">
      <c r="A146" s="2" t="s">
        <v>22</v>
      </c>
      <c r="B146" s="1"/>
      <c r="C146" s="1"/>
      <c r="D146" s="1"/>
      <c r="E146" s="1"/>
      <c r="F146" s="1"/>
      <c r="G146" s="1"/>
      <c r="H146" s="1"/>
      <c r="I146" s="1"/>
      <c r="M146" t="s">
        <v>8</v>
      </c>
      <c r="N146" t="s">
        <v>1</v>
      </c>
      <c r="O146" t="s">
        <v>2</v>
      </c>
      <c r="P146" t="s">
        <v>3</v>
      </c>
      <c r="Q146" t="s">
        <v>4</v>
      </c>
      <c r="R146" t="s">
        <v>5</v>
      </c>
      <c r="S146" t="s">
        <v>7</v>
      </c>
      <c r="T146" t="s">
        <v>6</v>
      </c>
    </row>
    <row r="147" spans="1:20" ht="15">
      <c r="A147" s="2">
        <v>2008</v>
      </c>
      <c r="B147" s="1"/>
      <c r="C147" s="1">
        <v>1.1000000000000001</v>
      </c>
      <c r="D147" s="1">
        <v>1</v>
      </c>
      <c r="E147" s="1">
        <v>0.68</v>
      </c>
      <c r="F147" s="1">
        <v>0.7</v>
      </c>
      <c r="G147" s="1">
        <v>1</v>
      </c>
      <c r="H147" s="1"/>
      <c r="I147" s="1">
        <v>0.95</v>
      </c>
      <c r="L147" t="s">
        <v>28</v>
      </c>
      <c r="M147" s="1">
        <f>AVERAGE(B147:B154)</f>
        <v>1.38</v>
      </c>
      <c r="N147" s="1">
        <f t="shared" ref="N147:T147" si="102">AVERAGE(C147:C154)</f>
        <v>1.0542857142857143</v>
      </c>
      <c r="O147" s="1">
        <f t="shared" si="102"/>
        <v>1.0485714285714285</v>
      </c>
      <c r="P147" s="1">
        <f t="shared" si="102"/>
        <v>0.79714285714285715</v>
      </c>
      <c r="Q147" s="1">
        <f t="shared" si="102"/>
        <v>0.73428571428571421</v>
      </c>
      <c r="R147" s="1">
        <f t="shared" si="102"/>
        <v>0.95285714285714285</v>
      </c>
      <c r="S147" s="1">
        <f t="shared" si="102"/>
        <v>0.82833333333333348</v>
      </c>
      <c r="T147" s="1">
        <f t="shared" si="102"/>
        <v>1.1328571428571428</v>
      </c>
    </row>
    <row r="148" spans="1:20" ht="15">
      <c r="A148" s="2">
        <v>2009</v>
      </c>
      <c r="B148" s="1"/>
      <c r="C148" s="1">
        <v>0.98</v>
      </c>
      <c r="D148" s="1">
        <v>0.95</v>
      </c>
      <c r="E148" s="1">
        <v>0.73</v>
      </c>
      <c r="F148" s="1">
        <v>1</v>
      </c>
      <c r="G148" s="1">
        <v>0.92</v>
      </c>
      <c r="H148" s="1">
        <v>0.9</v>
      </c>
      <c r="I148" s="1">
        <v>1.2</v>
      </c>
      <c r="L148" t="s">
        <v>26</v>
      </c>
      <c r="M148" s="1">
        <f>MIN(B147:B154)</f>
        <v>1.38</v>
      </c>
      <c r="N148" s="1">
        <f t="shared" ref="N148:T148" si="103">MIN(C147:C154)</f>
        <v>0.62</v>
      </c>
      <c r="O148" s="1">
        <f t="shared" si="103"/>
        <v>0.86</v>
      </c>
      <c r="P148" s="1">
        <f t="shared" si="103"/>
        <v>0.68</v>
      </c>
      <c r="Q148" s="1">
        <f t="shared" si="103"/>
        <v>0.59</v>
      </c>
      <c r="R148" s="1">
        <f t="shared" si="103"/>
        <v>0.85</v>
      </c>
      <c r="S148" s="1">
        <f t="shared" si="103"/>
        <v>0.62</v>
      </c>
      <c r="T148" s="1">
        <f t="shared" si="103"/>
        <v>0.95</v>
      </c>
    </row>
    <row r="149" spans="1:20" ht="15">
      <c r="A149" s="2">
        <v>2010</v>
      </c>
      <c r="B149" s="1"/>
      <c r="C149" s="1">
        <v>0.62</v>
      </c>
      <c r="D149" s="1">
        <v>0.86</v>
      </c>
      <c r="E149" s="1">
        <v>0.71</v>
      </c>
      <c r="F149" s="1">
        <v>0.59</v>
      </c>
      <c r="G149" s="1">
        <v>0.9</v>
      </c>
      <c r="H149" s="1">
        <v>0.62</v>
      </c>
      <c r="I149" s="1">
        <v>0.96</v>
      </c>
      <c r="L149" t="s">
        <v>27</v>
      </c>
      <c r="M149" s="1">
        <f>MAX(B147:B154)</f>
        <v>1.38</v>
      </c>
      <c r="N149" s="1">
        <f t="shared" ref="N149:T149" si="104">MAX(C147:C154)</f>
        <v>1.8</v>
      </c>
      <c r="O149" s="1">
        <f t="shared" si="104"/>
        <v>1.4</v>
      </c>
      <c r="P149" s="1">
        <f t="shared" si="104"/>
        <v>0.95</v>
      </c>
      <c r="Q149" s="1">
        <f t="shared" si="104"/>
        <v>1</v>
      </c>
      <c r="R149" s="1">
        <f t="shared" si="104"/>
        <v>1.1000000000000001</v>
      </c>
      <c r="S149" s="1">
        <f t="shared" si="104"/>
        <v>1.02</v>
      </c>
      <c r="T149" s="1">
        <f t="shared" si="104"/>
        <v>1.45</v>
      </c>
    </row>
    <row r="150" spans="1:20" ht="15">
      <c r="A150" s="2">
        <v>2011</v>
      </c>
      <c r="B150" s="1"/>
      <c r="C150" s="1">
        <v>1.8</v>
      </c>
      <c r="D150" s="1">
        <v>1.4</v>
      </c>
      <c r="E150" s="1">
        <v>0.9</v>
      </c>
      <c r="F150" s="1">
        <v>0.81</v>
      </c>
      <c r="G150" s="1">
        <v>0.92</v>
      </c>
      <c r="H150" s="1">
        <v>0.88</v>
      </c>
      <c r="I150" s="1">
        <v>1.2</v>
      </c>
      <c r="L150" t="s">
        <v>24</v>
      </c>
      <c r="M150" s="1">
        <f>MEDIAN(B147:B154)</f>
        <v>1.38</v>
      </c>
      <c r="N150" s="1">
        <f t="shared" ref="N150:T150" si="105">MEDIAN(C147:C154)</f>
        <v>0.98</v>
      </c>
      <c r="O150" s="1">
        <f t="shared" si="105"/>
        <v>1</v>
      </c>
      <c r="P150" s="1">
        <f t="shared" si="105"/>
        <v>0.8</v>
      </c>
      <c r="Q150" s="1">
        <f t="shared" si="105"/>
        <v>0.7</v>
      </c>
      <c r="R150" s="1">
        <f t="shared" si="105"/>
        <v>0.92</v>
      </c>
      <c r="S150" s="1">
        <f t="shared" si="105"/>
        <v>0.84499999999999997</v>
      </c>
      <c r="T150" s="1">
        <f t="shared" si="105"/>
        <v>1.1299999999999999</v>
      </c>
    </row>
    <row r="151" spans="1:20" ht="15">
      <c r="A151" s="2">
        <v>2012</v>
      </c>
      <c r="B151" s="1"/>
      <c r="C151" s="1">
        <v>1.1200000000000001</v>
      </c>
      <c r="D151" s="1">
        <v>1.0900000000000001</v>
      </c>
      <c r="E151" s="1">
        <v>0.8</v>
      </c>
      <c r="F151" s="1">
        <v>0.61</v>
      </c>
      <c r="G151" s="1">
        <v>0.85</v>
      </c>
      <c r="H151" s="1">
        <v>0.74</v>
      </c>
      <c r="I151" s="1">
        <v>1.45</v>
      </c>
      <c r="L151" t="s">
        <v>23</v>
      </c>
      <c r="M151" s="1">
        <f>QUARTILE(B147:B154,1)</f>
        <v>1.38</v>
      </c>
      <c r="N151" s="1">
        <f t="shared" ref="N151:T151" si="106">QUARTILE(C147:C154,1)</f>
        <v>0.88</v>
      </c>
      <c r="O151" s="1">
        <f t="shared" si="106"/>
        <v>0.90500000000000003</v>
      </c>
      <c r="P151" s="1">
        <f t="shared" si="106"/>
        <v>0.72</v>
      </c>
      <c r="Q151" s="1">
        <f t="shared" si="106"/>
        <v>0.625</v>
      </c>
      <c r="R151" s="1">
        <f t="shared" si="106"/>
        <v>0.91</v>
      </c>
      <c r="S151" s="1">
        <f t="shared" si="106"/>
        <v>0.75750000000000006</v>
      </c>
      <c r="T151" s="1">
        <f t="shared" si="106"/>
        <v>1</v>
      </c>
    </row>
    <row r="152" spans="1:20" ht="15">
      <c r="A152" s="2">
        <v>2013</v>
      </c>
      <c r="B152" s="1"/>
      <c r="C152" s="1">
        <v>0.85</v>
      </c>
      <c r="D152" s="1">
        <v>1.18</v>
      </c>
      <c r="E152" s="1">
        <v>0.95</v>
      </c>
      <c r="F152" s="1">
        <v>0.64</v>
      </c>
      <c r="G152" s="1">
        <v>1.1000000000000001</v>
      </c>
      <c r="H152" s="1">
        <v>1.02</v>
      </c>
      <c r="I152" s="1">
        <v>1.1299999999999999</v>
      </c>
      <c r="L152" t="s">
        <v>25</v>
      </c>
      <c r="M152" s="1">
        <f>QUARTILE(B147:B154,3)</f>
        <v>1.38</v>
      </c>
      <c r="N152" s="1">
        <f t="shared" ref="N152:T152" si="107">QUARTILE(C147:C154,3)</f>
        <v>1.1100000000000001</v>
      </c>
      <c r="O152" s="1">
        <f t="shared" si="107"/>
        <v>1.135</v>
      </c>
      <c r="P152" s="1">
        <f t="shared" si="107"/>
        <v>0.85499999999999998</v>
      </c>
      <c r="Q152" s="1">
        <f t="shared" si="107"/>
        <v>0.8</v>
      </c>
      <c r="R152" s="1">
        <f t="shared" si="107"/>
        <v>0.99</v>
      </c>
      <c r="S152" s="1">
        <f t="shared" si="107"/>
        <v>0.89500000000000002</v>
      </c>
      <c r="T152" s="1">
        <f t="shared" si="107"/>
        <v>1.2</v>
      </c>
    </row>
    <row r="153" spans="1:20" ht="15">
      <c r="A153" s="2">
        <v>2016</v>
      </c>
      <c r="B153" s="1">
        <v>1.38</v>
      </c>
      <c r="C153" s="1">
        <v>0.91</v>
      </c>
      <c r="D153" s="1">
        <v>0.86</v>
      </c>
      <c r="E153" s="1">
        <v>0.81</v>
      </c>
      <c r="F153" s="1">
        <v>0.79</v>
      </c>
      <c r="G153" s="1">
        <v>0.98</v>
      </c>
      <c r="H153" s="1">
        <v>0.81</v>
      </c>
      <c r="I153" s="1">
        <v>1.04</v>
      </c>
    </row>
    <row r="154" spans="1:20" ht="15">
      <c r="A154" s="2"/>
      <c r="B154" s="1"/>
      <c r="C154" s="1"/>
      <c r="D154" s="1"/>
      <c r="E154" s="1"/>
      <c r="F154" s="1"/>
      <c r="G154" s="1"/>
      <c r="H154" s="1"/>
      <c r="I154" s="1"/>
    </row>
    <row r="155" spans="1:20">
      <c r="A155" t="s">
        <v>20</v>
      </c>
      <c r="M155" t="s">
        <v>8</v>
      </c>
      <c r="N155" t="s">
        <v>1</v>
      </c>
      <c r="O155" t="s">
        <v>2</v>
      </c>
      <c r="P155" t="s">
        <v>3</v>
      </c>
      <c r="Q155" t="s">
        <v>4</v>
      </c>
      <c r="R155" t="s">
        <v>5</v>
      </c>
      <c r="S155" t="s">
        <v>7</v>
      </c>
      <c r="T155" t="s">
        <v>6</v>
      </c>
    </row>
    <row r="156" spans="1:20" ht="15">
      <c r="A156" s="2">
        <v>2015</v>
      </c>
      <c r="B156" t="s">
        <v>21</v>
      </c>
      <c r="C156" s="1">
        <v>920.8</v>
      </c>
      <c r="D156" s="1">
        <v>143.1</v>
      </c>
      <c r="E156" s="1">
        <v>461.1</v>
      </c>
      <c r="F156">
        <v>123.6</v>
      </c>
      <c r="G156" s="1">
        <v>248.9</v>
      </c>
      <c r="H156" s="1">
        <v>133.6</v>
      </c>
      <c r="I156" s="1">
        <v>191.8</v>
      </c>
      <c r="L156" t="s">
        <v>28</v>
      </c>
      <c r="M156" s="1">
        <f>AVERAGE(B156:B168)</f>
        <v>80.95</v>
      </c>
      <c r="N156" s="1">
        <f t="shared" ref="N156" si="108">AVERAGE(C156:C168)</f>
        <v>555.16666666666663</v>
      </c>
      <c r="O156" s="1">
        <f t="shared" ref="O156" si="109">AVERAGE(D156:D168)</f>
        <v>115.56666666666666</v>
      </c>
      <c r="P156" s="1">
        <f t="shared" ref="P156" si="110">AVERAGE(E156:E168)</f>
        <v>395.63333333333338</v>
      </c>
      <c r="Q156" s="1">
        <f t="shared" ref="Q156" si="111">AVERAGE(F156:F168)</f>
        <v>75.533333333333331</v>
      </c>
      <c r="R156" s="1">
        <f t="shared" ref="R156" si="112">AVERAGE(G156:G168)</f>
        <v>104.33333333333333</v>
      </c>
      <c r="S156" s="1">
        <f t="shared" ref="S156" si="113">AVERAGE(H156:H168)</f>
        <v>111.23333333333335</v>
      </c>
      <c r="T156" s="1">
        <f t="shared" ref="T156" si="114">AVERAGE(I156:I168)</f>
        <v>349.3</v>
      </c>
    </row>
    <row r="157" spans="1:20" ht="15">
      <c r="A157" s="2">
        <v>2016</v>
      </c>
      <c r="B157">
        <v>131.4</v>
      </c>
      <c r="C157">
        <v>648.79999999999995</v>
      </c>
      <c r="D157">
        <v>122.3</v>
      </c>
      <c r="E157">
        <v>679.4</v>
      </c>
      <c r="F157">
        <v>33.9</v>
      </c>
      <c r="G157">
        <v>28.2</v>
      </c>
      <c r="H157">
        <v>47.2</v>
      </c>
      <c r="I157">
        <v>770.1</v>
      </c>
      <c r="L157" t="s">
        <v>26</v>
      </c>
      <c r="M157" s="1">
        <f>MIN(B156:B168)</f>
        <v>30.5</v>
      </c>
      <c r="N157" s="1">
        <f t="shared" ref="N157" si="115">MIN(C156:C168)</f>
        <v>95.9</v>
      </c>
      <c r="O157" s="1">
        <f t="shared" ref="O157" si="116">MIN(D156:D168)</f>
        <v>81.3</v>
      </c>
      <c r="P157" s="1">
        <f t="shared" ref="P157" si="117">MIN(E156:E168)</f>
        <v>46.4</v>
      </c>
      <c r="Q157" s="1">
        <f t="shared" ref="Q157" si="118">MIN(F156:F168)</f>
        <v>33.9</v>
      </c>
      <c r="R157" s="1">
        <f t="shared" ref="R157" si="119">MIN(G156:G168)</f>
        <v>28.2</v>
      </c>
      <c r="S157" s="1">
        <f t="shared" ref="S157" si="120">MIN(H156:H168)</f>
        <v>47.2</v>
      </c>
      <c r="T157" s="1">
        <f t="shared" ref="T157" si="121">MIN(I156:I168)</f>
        <v>86</v>
      </c>
    </row>
    <row r="158" spans="1:20">
      <c r="A158">
        <v>2017</v>
      </c>
      <c r="B158">
        <v>30.5</v>
      </c>
      <c r="C158">
        <v>95.9</v>
      </c>
      <c r="D158">
        <v>81.3</v>
      </c>
      <c r="E158">
        <v>46.4</v>
      </c>
      <c r="F158">
        <v>69.099999999999994</v>
      </c>
      <c r="G158">
        <v>35.9</v>
      </c>
      <c r="H158">
        <v>152.9</v>
      </c>
      <c r="I158">
        <v>86</v>
      </c>
      <c r="L158" t="s">
        <v>27</v>
      </c>
      <c r="M158" s="1">
        <f>MAX(B156:B168)</f>
        <v>131.4</v>
      </c>
      <c r="N158" s="1">
        <f t="shared" ref="N158" si="122">MAX(C156:C168)</f>
        <v>920.8</v>
      </c>
      <c r="O158" s="1">
        <f t="shared" ref="O158" si="123">MAX(D156:D168)</f>
        <v>143.1</v>
      </c>
      <c r="P158" s="1">
        <f t="shared" ref="P158" si="124">MAX(E156:E168)</f>
        <v>679.4</v>
      </c>
      <c r="Q158" s="1">
        <f t="shared" ref="Q158" si="125">MAX(F156:F168)</f>
        <v>123.6</v>
      </c>
      <c r="R158" s="1">
        <f t="shared" ref="R158" si="126">MAX(G156:G168)</f>
        <v>248.9</v>
      </c>
      <c r="S158" s="1">
        <f t="shared" ref="S158" si="127">MAX(H156:H168)</f>
        <v>152.9</v>
      </c>
      <c r="T158" s="1">
        <f t="shared" ref="T158" si="128">MAX(I156:I168)</f>
        <v>770.1</v>
      </c>
    </row>
    <row r="159" spans="1:20">
      <c r="L159" t="s">
        <v>24</v>
      </c>
      <c r="M159" s="1">
        <f>MEDIAN(B156:B168)</f>
        <v>80.95</v>
      </c>
      <c r="N159" s="1">
        <f t="shared" ref="N159" si="129">MEDIAN(C156:C168)</f>
        <v>648.79999999999995</v>
      </c>
      <c r="O159" s="1">
        <f t="shared" ref="O159" si="130">MEDIAN(D156:D168)</f>
        <v>122.3</v>
      </c>
      <c r="P159" s="1">
        <f t="shared" ref="P159" si="131">MEDIAN(E156:E168)</f>
        <v>461.1</v>
      </c>
      <c r="Q159" s="1">
        <f t="shared" ref="Q159" si="132">MEDIAN(F156:F168)</f>
        <v>69.099999999999994</v>
      </c>
      <c r="R159" s="1">
        <f t="shared" ref="R159" si="133">MEDIAN(G156:G168)</f>
        <v>35.9</v>
      </c>
      <c r="S159" s="1">
        <f t="shared" ref="S159" si="134">MEDIAN(H156:H168)</f>
        <v>133.6</v>
      </c>
      <c r="T159" s="1">
        <f t="shared" ref="T159" si="135">MEDIAN(I156:I168)</f>
        <v>191.8</v>
      </c>
    </row>
    <row r="160" spans="1:20">
      <c r="L160" t="s">
        <v>23</v>
      </c>
      <c r="M160" s="1">
        <f>QUARTILE(B156:B168,1)</f>
        <v>55.725000000000001</v>
      </c>
      <c r="N160" s="1">
        <f t="shared" ref="N160" si="136">QUARTILE(C156:C168,1)</f>
        <v>372.35</v>
      </c>
      <c r="O160" s="1">
        <f t="shared" ref="O160" si="137">QUARTILE(D156:D168,1)</f>
        <v>101.8</v>
      </c>
      <c r="P160" s="1">
        <f t="shared" ref="P160" si="138">QUARTILE(E156:E168,1)</f>
        <v>253.75000000000003</v>
      </c>
      <c r="Q160" s="1">
        <f t="shared" ref="Q160" si="139">QUARTILE(F156:F168,1)</f>
        <v>51.5</v>
      </c>
      <c r="R160" s="1">
        <f t="shared" ref="R160" si="140">QUARTILE(G156:G168,1)</f>
        <v>32.049999999999997</v>
      </c>
      <c r="S160" s="1">
        <f t="shared" ref="S160" si="141">QUARTILE(H156:H168,1)</f>
        <v>90.4</v>
      </c>
      <c r="T160" s="1">
        <f t="shared" ref="T160" si="142">QUARTILE(I156:I168,1)</f>
        <v>138.9</v>
      </c>
    </row>
    <row r="161" spans="12:20">
      <c r="L161" t="s">
        <v>25</v>
      </c>
      <c r="M161" s="1">
        <f>QUARTILE(B156:B168,3)</f>
        <v>106.17500000000001</v>
      </c>
      <c r="N161" s="1">
        <f t="shared" ref="N161" si="143">QUARTILE(C156:C168,3)</f>
        <v>784.8</v>
      </c>
      <c r="O161" s="1">
        <f t="shared" ref="O161" si="144">QUARTILE(D156:D168,3)</f>
        <v>132.69999999999999</v>
      </c>
      <c r="P161" s="1">
        <f t="shared" ref="P161" si="145">QUARTILE(E156:E168,3)</f>
        <v>570.25</v>
      </c>
      <c r="Q161" s="1">
        <f t="shared" ref="Q161" si="146">QUARTILE(F156:F168,3)</f>
        <v>96.35</v>
      </c>
      <c r="R161" s="1">
        <f t="shared" ref="R161" si="147">QUARTILE(G156:G168,3)</f>
        <v>142.4</v>
      </c>
      <c r="S161" s="1">
        <f t="shared" ref="S161" si="148">QUARTILE(H156:H168,3)</f>
        <v>143.25</v>
      </c>
      <c r="T161" s="1">
        <f t="shared" ref="T161" si="149">QUARTILE(I156:I168,3)</f>
        <v>480.95</v>
      </c>
    </row>
  </sheetData>
  <sortState ref="N126:N135">
    <sortCondition descending="1" ref="N126"/>
  </sortState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ITR test account</dc:creator>
  <cp:lastModifiedBy>Carder, Pamela</cp:lastModifiedBy>
  <dcterms:created xsi:type="dcterms:W3CDTF">2016-04-13T14:29:06Z</dcterms:created>
  <dcterms:modified xsi:type="dcterms:W3CDTF">2017-08-15T19:13:35Z</dcterms:modified>
</cp:coreProperties>
</file>